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án\Desktop\Tablas_arreglados\"/>
    </mc:Choice>
  </mc:AlternateContent>
  <bookViews>
    <workbookView xWindow="0" yWindow="0" windowWidth="23040" windowHeight="94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2" i="1" l="1"/>
  <c r="C21" i="1"/>
  <c r="D18" i="1"/>
  <c r="C18" i="1"/>
  <c r="B18" i="2" l="1"/>
  <c r="D6" i="2" s="1"/>
  <c r="C6" i="1" s="1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18" i="2" l="1"/>
  <c r="D8" i="2"/>
  <c r="C8" i="1" s="1"/>
  <c r="D8" i="1" s="1"/>
  <c r="D12" i="2"/>
  <c r="C12" i="1" s="1"/>
  <c r="D12" i="1" s="1"/>
  <c r="D5" i="2"/>
  <c r="D7" i="2"/>
  <c r="C7" i="1" s="1"/>
  <c r="D9" i="2"/>
  <c r="C9" i="1" s="1"/>
  <c r="D11" i="2"/>
  <c r="C11" i="1" s="1"/>
  <c r="D13" i="2"/>
  <c r="C13" i="1" s="1"/>
  <c r="D22" i="1" s="1"/>
  <c r="D15" i="2"/>
  <c r="C15" i="1" s="1"/>
  <c r="D17" i="2"/>
  <c r="C17" i="1" s="1"/>
  <c r="D17" i="1" s="1"/>
  <c r="D10" i="2"/>
  <c r="C10" i="1" s="1"/>
  <c r="D10" i="1" s="1"/>
  <c r="D14" i="2"/>
  <c r="C14" i="1" s="1"/>
  <c r="D14" i="1" s="1"/>
  <c r="D16" i="2"/>
  <c r="C16" i="1" s="1"/>
  <c r="D16" i="1" s="1"/>
  <c r="D6" i="1"/>
  <c r="D7" i="1"/>
  <c r="D9" i="1"/>
  <c r="D11" i="1"/>
  <c r="D13" i="1"/>
  <c r="D15" i="1"/>
  <c r="D18" i="2" l="1"/>
  <c r="C5" i="1"/>
  <c r="D5" i="1" l="1"/>
  <c r="E5" i="1"/>
  <c r="D21" i="1" l="1"/>
  <c r="C23" i="1"/>
  <c r="E8" i="1"/>
  <c r="E10" i="1"/>
  <c r="E15" i="1"/>
  <c r="E16" i="1"/>
  <c r="E7" i="1"/>
  <c r="E13" i="1"/>
  <c r="E12" i="1"/>
  <c r="E14" i="1"/>
  <c r="E9" i="1"/>
  <c r="E17" i="1"/>
  <c r="E11" i="1"/>
  <c r="E6" i="1"/>
  <c r="E18" i="1" s="1"/>
  <c r="D23" i="1" l="1"/>
  <c r="E22" i="1" s="1"/>
  <c r="E21" i="1" l="1"/>
  <c r="E23" i="1" s="1"/>
</calcChain>
</file>

<file path=xl/sharedStrings.xml><?xml version="1.0" encoding="utf-8"?>
<sst xmlns="http://schemas.openxmlformats.org/spreadsheetml/2006/main" count="48" uniqueCount="25">
  <si>
    <t>Municipio</t>
  </si>
  <si>
    <t>Categoría</t>
  </si>
  <si>
    <t>Arizona</t>
  </si>
  <si>
    <t>Bosque Latifoliado Húmedo</t>
  </si>
  <si>
    <t>Bosque Mixto</t>
  </si>
  <si>
    <t>Bosque de Conífera Denso</t>
  </si>
  <si>
    <t>Vegetación Secundaria Húmeda</t>
  </si>
  <si>
    <t>Agricultura Tecnificada</t>
  </si>
  <si>
    <t>Pastos/Cultivos</t>
  </si>
  <si>
    <t>Palma Africana</t>
  </si>
  <si>
    <t>Otras Superficies de Agua</t>
  </si>
  <si>
    <t>Arenal de Playa</t>
  </si>
  <si>
    <t>Suelo Desnudo Continental</t>
  </si>
  <si>
    <t>Árboles Dispersos Fuera de Bosque</t>
  </si>
  <si>
    <t>Geocodigo</t>
  </si>
  <si>
    <t>0108</t>
  </si>
  <si>
    <t>Total</t>
  </si>
  <si>
    <t>Área Húmeda Continental</t>
  </si>
  <si>
    <t>Superficie %</t>
  </si>
  <si>
    <t>Bosque</t>
  </si>
  <si>
    <t>No Bosque</t>
  </si>
  <si>
    <t>Superficie ha</t>
  </si>
  <si>
    <t>Area Real ha</t>
  </si>
  <si>
    <t>Zona Urbana Discontinua</t>
  </si>
  <si>
    <r>
      <t>Superficie Km</t>
    </r>
    <r>
      <rPr>
        <b/>
        <sz val="11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</si>
</sst>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92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33669B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D6E5F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NumberFormat="1"/>
    <xf numFmtId="0" fontId="0" fillId="0" borderId="0" xfId="0"/>
    <xf numFmtId="2" fontId="0" fillId="0" borderId="0" xfId="0" applyNumberFormat="1" applyBorder="1"/>
    <xf numFmtId="0" fontId="16" fillId="34" borderId="12" xfId="0" applyFont="1" applyFill="1" applyBorder="1"/>
    <xf numFmtId="0" fontId="0" fillId="0" borderId="0" xfId="0" applyNumberFormat="1" applyBorder="1"/>
    <xf numFmtId="0" fontId="0" fillId="0" borderId="0" xfId="0" applyBorder="1"/>
    <xf numFmtId="1" fontId="16" fillId="34" borderId="11" xfId="0" applyNumberFormat="1" applyFont="1" applyFill="1" applyBorder="1"/>
    <xf numFmtId="0" fontId="16" fillId="34" borderId="13" xfId="0" applyFont="1" applyFill="1" applyBorder="1"/>
    <xf numFmtId="0" fontId="16" fillId="34" borderId="16" xfId="0" applyNumberFormat="1" applyFont="1" applyFill="1" applyBorder="1" applyAlignment="1"/>
    <xf numFmtId="43" fontId="0" fillId="0" borderId="15" xfId="42" applyFont="1" applyBorder="1"/>
    <xf numFmtId="43" fontId="16" fillId="34" borderId="14" xfId="42" applyFont="1" applyFill="1" applyBorder="1"/>
    <xf numFmtId="10" fontId="0" fillId="0" borderId="10" xfId="0" applyNumberFormat="1" applyBorder="1"/>
    <xf numFmtId="10" fontId="16" fillId="34" borderId="13" xfId="0" applyNumberFormat="1" applyFont="1" applyFill="1" applyBorder="1"/>
    <xf numFmtId="0" fontId="16" fillId="34" borderId="0" xfId="0" applyFont="1" applyFill="1" applyBorder="1"/>
    <xf numFmtId="0" fontId="16" fillId="33" borderId="0" xfId="0" applyFont="1" applyFill="1" applyBorder="1"/>
    <xf numFmtId="0" fontId="16" fillId="33" borderId="0" xfId="0" applyNumberFormat="1" applyFont="1" applyFill="1" applyBorder="1"/>
    <xf numFmtId="49" fontId="0" fillId="0" borderId="0" xfId="0" applyNumberFormat="1" applyBorder="1" applyAlignment="1">
      <alignment horizontal="left"/>
    </xf>
    <xf numFmtId="43" fontId="0" fillId="0" borderId="0" xfId="42" applyFont="1" applyBorder="1"/>
    <xf numFmtId="10" fontId="0" fillId="0" borderId="0" xfId="0" applyNumberFormat="1" applyBorder="1"/>
    <xf numFmtId="0" fontId="0" fillId="0" borderId="0" xfId="0" applyBorder="1" applyAlignment="1">
      <alignment horizontal="left"/>
    </xf>
    <xf numFmtId="43" fontId="0" fillId="0" borderId="0" xfId="42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35" borderId="0" xfId="0" applyFill="1" applyBorder="1"/>
    <xf numFmtId="0" fontId="0" fillId="36" borderId="0" xfId="0" applyFill="1" applyBorder="1"/>
    <xf numFmtId="0" fontId="0" fillId="37" borderId="0" xfId="0" applyFill="1" applyBorder="1"/>
    <xf numFmtId="0" fontId="0" fillId="38" borderId="0" xfId="0" applyFill="1" applyBorder="1"/>
    <xf numFmtId="0" fontId="0" fillId="39" borderId="0" xfId="0" applyFill="1" applyBorder="1"/>
    <xf numFmtId="0" fontId="0" fillId="40" borderId="0" xfId="0" applyFill="1" applyBorder="1"/>
    <xf numFmtId="0" fontId="0" fillId="41" borderId="0" xfId="0" applyFill="1" applyBorder="1"/>
    <xf numFmtId="0" fontId="0" fillId="42" borderId="0" xfId="0" applyFill="1" applyBorder="1"/>
    <xf numFmtId="0" fontId="0" fillId="43" borderId="0" xfId="0" applyFill="1" applyBorder="1"/>
    <xf numFmtId="0" fontId="0" fillId="44" borderId="0" xfId="0" applyFill="1" applyBorder="1"/>
    <xf numFmtId="0" fontId="0" fillId="45" borderId="0" xfId="0" applyFill="1" applyBorder="1"/>
    <xf numFmtId="0" fontId="0" fillId="46" borderId="0" xfId="0" applyFill="1" applyBorder="1"/>
    <xf numFmtId="0" fontId="0" fillId="47" borderId="0" xfId="0" applyFill="1" applyBorder="1"/>
    <xf numFmtId="1" fontId="16" fillId="48" borderId="0" xfId="0" applyNumberFormat="1" applyFont="1" applyFill="1" applyBorder="1"/>
    <xf numFmtId="0" fontId="16" fillId="48" borderId="0" xfId="0" applyFont="1" applyFill="1" applyBorder="1"/>
    <xf numFmtId="0" fontId="16" fillId="48" borderId="0" xfId="0" applyNumberFormat="1" applyFont="1" applyFill="1" applyBorder="1" applyAlignment="1"/>
    <xf numFmtId="43" fontId="16" fillId="48" borderId="0" xfId="42" applyFont="1" applyFill="1" applyBorder="1"/>
    <xf numFmtId="10" fontId="16" fillId="48" borderId="0" xfId="0" applyNumberFormat="1" applyFont="1" applyFill="1" applyBorder="1"/>
    <xf numFmtId="0" fontId="16" fillId="48" borderId="0" xfId="0" applyFont="1" applyFill="1" applyBorder="1" applyAlignment="1">
      <alignment horizontal="left"/>
    </xf>
    <xf numFmtId="43" fontId="16" fillId="48" borderId="0" xfId="42" applyFont="1" applyFill="1" applyBorder="1" applyAlignment="1">
      <alignment horizontal="center"/>
    </xf>
    <xf numFmtId="10" fontId="16" fillId="48" borderId="0" xfId="0" applyNumberFormat="1" applyFont="1" applyFill="1" applyBorder="1" applyAlignment="1">
      <alignment horizontal="center"/>
    </xf>
    <xf numFmtId="164" fontId="18" fillId="0" borderId="0" xfId="0" applyNumberFormat="1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9999"/>
      <color rgb="FFCC9900"/>
      <color rgb="FF006600"/>
      <color rgb="FF00FFFF"/>
      <color rgb="FF009200"/>
      <color rgb="FF003300"/>
      <color rgb="FF6F6F6F"/>
      <color rgb="FFFFFFFF"/>
      <color rgb="FFFD6E5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Cobertura</a:t>
            </a:r>
          </a:p>
        </c:rich>
      </c:tx>
      <c:layout>
        <c:manualLayout>
          <c:xMode val="edge"/>
          <c:yMode val="edge"/>
          <c:x val="1.975269992066511E-3"/>
          <c:y val="3.3216232586311314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6600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FFFF"/>
              </a:solidFill>
            </c:spPr>
          </c:dPt>
          <c:dPt>
            <c:idx val="3"/>
            <c:bubble3D val="0"/>
            <c:spPr>
              <a:solidFill>
                <a:schemeClr val="bg1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CC99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009999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009200"/>
              </a:solidFill>
            </c:spPr>
          </c:dPt>
          <c:dLbls>
            <c:dLbl>
              <c:idx val="0"/>
              <c:layout>
                <c:manualLayout>
                  <c:x val="-7.2631219404532141E-2"/>
                  <c:y val="-7.98544525584248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455011847278629E-2"/>
                  <c:y val="2.307302302260243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435150027188567E-3"/>
                  <c:y val="-0.2077544068997778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Hoja1!$B$5:$B$17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Área Húmeda Continental</c:v>
                </c:pt>
                <c:pt idx="3">
                  <c:v>Arenal de Playa</c:v>
                </c:pt>
                <c:pt idx="4">
                  <c:v>Bosque de Conífera Denso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Otras Superficies de Agua</c:v>
                </c:pt>
                <c:pt idx="8">
                  <c:v>Palma Africana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Hoja1!$E$5:$E$17</c:f>
              <c:numCache>
                <c:formatCode>0.00%</c:formatCode>
                <c:ptCount val="13"/>
                <c:pt idx="0">
                  <c:v>3.1566495626980547E-5</c:v>
                </c:pt>
                <c:pt idx="1">
                  <c:v>1.3150725418346391E-2</c:v>
                </c:pt>
                <c:pt idx="2">
                  <c:v>1.9805540954296306E-4</c:v>
                </c:pt>
                <c:pt idx="3">
                  <c:v>8.6714977804959405E-4</c:v>
                </c:pt>
                <c:pt idx="4">
                  <c:v>2.3184697769279837E-4</c:v>
                </c:pt>
                <c:pt idx="5">
                  <c:v>0.37631609731626747</c:v>
                </c:pt>
                <c:pt idx="6">
                  <c:v>6.4192187040162756E-4</c:v>
                </c:pt>
                <c:pt idx="7">
                  <c:v>8.8128365275445385E-3</c:v>
                </c:pt>
                <c:pt idx="8">
                  <c:v>7.853601605260177E-2</c:v>
                </c:pt>
                <c:pt idx="9">
                  <c:v>0.37366103768116077</c:v>
                </c:pt>
                <c:pt idx="10">
                  <c:v>5.5364560762249469E-3</c:v>
                </c:pt>
                <c:pt idx="11">
                  <c:v>0.13481752989906906</c:v>
                </c:pt>
                <c:pt idx="12">
                  <c:v>7.1987604974709726E-3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489494628112066"/>
          <c:y val="4.1314722023383439E-2"/>
          <c:w val="0.33152271076471979"/>
          <c:h val="0.9172757098544500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Bosque</a:t>
            </a:r>
            <a:r>
              <a:rPr lang="en-US" baseline="0"/>
              <a:t> No Bosque</a:t>
            </a:r>
            <a:endParaRPr lang="en-US"/>
          </a:p>
        </c:rich>
      </c:tx>
      <c:layout>
        <c:manualLayout>
          <c:xMode val="edge"/>
          <c:yMode val="edge"/>
          <c:x val="5.48556430446196E-4"/>
          <c:y val="9.2592592592592587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66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4.3301181102362307E-2"/>
                  <c:y val="-0.115939049285505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229790026246716"/>
                  <c:y val="-0.39071595217264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Hoja1!$B$21:$B$22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Hoja1!$E$21:$E$22</c:f>
              <c:numCache>
                <c:formatCode>0.00%</c:formatCode>
                <c:ptCount val="2"/>
                <c:pt idx="0">
                  <c:v>0.37718986616436195</c:v>
                </c:pt>
                <c:pt idx="1">
                  <c:v>0.62281013383563799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3</xdr:row>
      <xdr:rowOff>19049</xdr:rowOff>
    </xdr:from>
    <xdr:to>
      <xdr:col>12</xdr:col>
      <xdr:colOff>647700</xdr:colOff>
      <xdr:row>22</xdr:row>
      <xdr:rowOff>114299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23</xdr:row>
      <xdr:rowOff>38100</xdr:rowOff>
    </xdr:from>
    <xdr:to>
      <xdr:col>11</xdr:col>
      <xdr:colOff>228600</xdr:colOff>
      <xdr:row>37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zoomScale="80" zoomScaleNormal="80" workbookViewId="0">
      <selection activeCell="C22" sqref="C22"/>
    </sheetView>
  </sheetViews>
  <sheetFormatPr baseColWidth="10" defaultRowHeight="15" x14ac:dyDescent="0.25"/>
  <cols>
    <col min="1" max="1" width="11.42578125" style="2"/>
    <col min="2" max="2" width="36.7109375" style="1" bestFit="1" customWidth="1"/>
    <col min="3" max="3" width="12.7109375" bestFit="1" customWidth="1"/>
    <col min="4" max="4" width="14.28515625" bestFit="1" customWidth="1"/>
    <col min="5" max="5" width="12.140625" bestFit="1" customWidth="1"/>
    <col min="6" max="6" width="12" style="2" bestFit="1" customWidth="1"/>
    <col min="7" max="7" width="12.5703125" bestFit="1" customWidth="1"/>
  </cols>
  <sheetData>
    <row r="1" spans="1:6" s="2" customFormat="1" x14ac:dyDescent="0.25">
      <c r="B1" s="15" t="s">
        <v>0</v>
      </c>
      <c r="C1" s="6" t="s">
        <v>2</v>
      </c>
      <c r="D1" s="6"/>
      <c r="E1" s="6"/>
      <c r="F1" s="6"/>
    </row>
    <row r="2" spans="1:6" x14ac:dyDescent="0.25">
      <c r="B2" s="16" t="s">
        <v>14</v>
      </c>
      <c r="C2" s="17" t="s">
        <v>15</v>
      </c>
      <c r="D2" s="6"/>
      <c r="E2" s="6"/>
      <c r="F2" s="6"/>
    </row>
    <row r="3" spans="1:6" x14ac:dyDescent="0.25">
      <c r="B3" s="5"/>
      <c r="C3" s="6"/>
      <c r="D3" s="6"/>
      <c r="E3" s="6"/>
      <c r="F3" s="6"/>
    </row>
    <row r="4" spans="1:6" x14ac:dyDescent="0.25">
      <c r="B4" s="37" t="s">
        <v>1</v>
      </c>
      <c r="C4" s="38" t="s">
        <v>21</v>
      </c>
      <c r="D4" s="38" t="s">
        <v>24</v>
      </c>
      <c r="E4" s="38" t="s">
        <v>18</v>
      </c>
      <c r="F4" s="6"/>
    </row>
    <row r="5" spans="1:6" x14ac:dyDescent="0.25">
      <c r="A5" s="24"/>
      <c r="B5" s="2" t="s">
        <v>7</v>
      </c>
      <c r="C5" s="18">
        <f>Hoja2!F$5*Hoja2!D5</f>
        <v>1.7954075717757734</v>
      </c>
      <c r="D5" s="18">
        <f>C5/100</f>
        <v>1.7954075717757735E-2</v>
      </c>
      <c r="E5" s="19">
        <f>C5/C$18</f>
        <v>3.1566495626980547E-5</v>
      </c>
      <c r="F5" s="6"/>
    </row>
    <row r="6" spans="1:6" x14ac:dyDescent="0.25">
      <c r="A6" s="25"/>
      <c r="B6" s="2" t="s">
        <v>13</v>
      </c>
      <c r="C6" s="18">
        <f>Hoja2!F$5*Hoja2!D6</f>
        <v>747.97380961928798</v>
      </c>
      <c r="D6" s="18">
        <f t="shared" ref="D6:D17" si="0">C6/100</f>
        <v>7.4797380961928797</v>
      </c>
      <c r="E6" s="19">
        <f t="shared" ref="E6:E17" si="1">C6/C$18</f>
        <v>1.3150725418346391E-2</v>
      </c>
      <c r="F6" s="6"/>
    </row>
    <row r="7" spans="1:6" x14ac:dyDescent="0.25">
      <c r="A7" s="26"/>
      <c r="B7" s="2" t="s">
        <v>17</v>
      </c>
      <c r="C7" s="18">
        <f>Hoja2!F$5*Hoja2!D7</f>
        <v>11.264797528575114</v>
      </c>
      <c r="D7" s="18">
        <f t="shared" si="0"/>
        <v>0.11264797528575114</v>
      </c>
      <c r="E7" s="19">
        <f t="shared" si="1"/>
        <v>1.9805540954296306E-4</v>
      </c>
      <c r="F7" s="6"/>
    </row>
    <row r="8" spans="1:6" x14ac:dyDescent="0.25">
      <c r="A8" s="27"/>
      <c r="B8" s="2" t="s">
        <v>11</v>
      </c>
      <c r="C8" s="18">
        <f>Hoja2!F$5*Hoja2!D8</f>
        <v>49.320877926126776</v>
      </c>
      <c r="D8" s="18">
        <f t="shared" si="0"/>
        <v>0.49320877926126777</v>
      </c>
      <c r="E8" s="19">
        <f t="shared" si="1"/>
        <v>8.6714977804959405E-4</v>
      </c>
      <c r="F8" s="6"/>
    </row>
    <row r="9" spans="1:6" x14ac:dyDescent="0.25">
      <c r="A9" s="28"/>
      <c r="B9" s="2" t="s">
        <v>5</v>
      </c>
      <c r="C9" s="18">
        <f>Hoja2!F$5*Hoja2!D9</f>
        <v>13.186760550233299</v>
      </c>
      <c r="D9" s="18">
        <f t="shared" si="0"/>
        <v>0.13186760550233298</v>
      </c>
      <c r="E9" s="19">
        <f t="shared" si="1"/>
        <v>2.3184697769279837E-4</v>
      </c>
      <c r="F9" s="6"/>
    </row>
    <row r="10" spans="1:6" x14ac:dyDescent="0.25">
      <c r="A10" s="29"/>
      <c r="B10" s="2" t="s">
        <v>3</v>
      </c>
      <c r="C10" s="18">
        <f>Hoja2!F$5*Hoja2!D10</f>
        <v>21403.730667057353</v>
      </c>
      <c r="D10" s="18">
        <f t="shared" si="0"/>
        <v>214.03730667057351</v>
      </c>
      <c r="E10" s="19">
        <f t="shared" si="1"/>
        <v>0.37631609731626747</v>
      </c>
      <c r="F10" s="6"/>
    </row>
    <row r="11" spans="1:6" x14ac:dyDescent="0.25">
      <c r="A11" s="30"/>
      <c r="B11" s="2" t="s">
        <v>4</v>
      </c>
      <c r="C11" s="18">
        <f>Hoja2!F$5*Hoja2!D11</f>
        <v>36.510590222833386</v>
      </c>
      <c r="D11" s="18">
        <f t="shared" si="0"/>
        <v>0.36510590222833383</v>
      </c>
      <c r="E11" s="19">
        <f t="shared" si="1"/>
        <v>6.4192187040162756E-4</v>
      </c>
      <c r="F11" s="6"/>
    </row>
    <row r="12" spans="1:6" x14ac:dyDescent="0.25">
      <c r="A12" s="31"/>
      <c r="B12" s="2" t="s">
        <v>10</v>
      </c>
      <c r="C12" s="18">
        <f>Hoja2!F$5*Hoja2!D12</f>
        <v>501.24770317715092</v>
      </c>
      <c r="D12" s="18">
        <f t="shared" si="0"/>
        <v>5.0124770317715095</v>
      </c>
      <c r="E12" s="19">
        <f t="shared" si="1"/>
        <v>8.8128365275445385E-3</v>
      </c>
      <c r="F12" s="6"/>
    </row>
    <row r="13" spans="1:6" x14ac:dyDescent="0.25">
      <c r="A13" s="32"/>
      <c r="B13" s="2" t="s">
        <v>9</v>
      </c>
      <c r="C13" s="18">
        <f>Hoja2!F$5*Hoja2!D13</f>
        <v>4466.8929850238328</v>
      </c>
      <c r="D13" s="18">
        <f t="shared" si="0"/>
        <v>44.668929850238328</v>
      </c>
      <c r="E13" s="19">
        <f t="shared" si="1"/>
        <v>7.853601605260177E-2</v>
      </c>
      <c r="F13" s="6"/>
    </row>
    <row r="14" spans="1:6" x14ac:dyDescent="0.25">
      <c r="A14" s="33"/>
      <c r="B14" s="2" t="s">
        <v>8</v>
      </c>
      <c r="C14" s="18">
        <f>Hoja2!F$5*Hoja2!D14</f>
        <v>21252.718840191388</v>
      </c>
      <c r="D14" s="18">
        <f t="shared" si="0"/>
        <v>212.52718840191389</v>
      </c>
      <c r="E14" s="19">
        <f t="shared" si="1"/>
        <v>0.37366103768116077</v>
      </c>
      <c r="F14" s="6"/>
    </row>
    <row r="15" spans="1:6" x14ac:dyDescent="0.25">
      <c r="A15" s="34"/>
      <c r="B15" s="2" t="s">
        <v>12</v>
      </c>
      <c r="C15" s="18">
        <f>Hoja2!F$5*Hoja2!D15</f>
        <v>314.89701224744641</v>
      </c>
      <c r="D15" s="18">
        <f t="shared" si="0"/>
        <v>3.1489701224744642</v>
      </c>
      <c r="E15" s="19">
        <f t="shared" si="1"/>
        <v>5.5364560762249469E-3</v>
      </c>
      <c r="F15" s="6"/>
    </row>
    <row r="16" spans="1:6" x14ac:dyDescent="0.25">
      <c r="A16" s="35"/>
      <c r="B16" s="2" t="s">
        <v>6</v>
      </c>
      <c r="C16" s="18">
        <f>Hoja2!F$5*Hoja2!D16</f>
        <v>7668.0166480693542</v>
      </c>
      <c r="D16" s="18">
        <f t="shared" si="0"/>
        <v>76.680166480693543</v>
      </c>
      <c r="E16" s="19">
        <f t="shared" si="1"/>
        <v>0.13481752989906906</v>
      </c>
      <c r="F16" s="6"/>
    </row>
    <row r="17" spans="1:6" x14ac:dyDescent="0.25">
      <c r="A17" s="36"/>
      <c r="B17" s="2" t="s">
        <v>23</v>
      </c>
      <c r="C17" s="18">
        <f>Hoja2!F$5*Hoja2!D17</f>
        <v>409.44390081465667</v>
      </c>
      <c r="D17" s="18">
        <f t="shared" si="0"/>
        <v>4.0944390081465665</v>
      </c>
      <c r="E17" s="19">
        <f t="shared" si="1"/>
        <v>7.1987604974709726E-3</v>
      </c>
      <c r="F17" s="6"/>
    </row>
    <row r="18" spans="1:6" x14ac:dyDescent="0.25">
      <c r="B18" s="39" t="s">
        <v>16</v>
      </c>
      <c r="C18" s="40">
        <f>SUM(C5:C17)</f>
        <v>56877.000000000022</v>
      </c>
      <c r="D18" s="40">
        <f>SUM(D5:D17)</f>
        <v>568.7700000000001</v>
      </c>
      <c r="E18" s="41">
        <f>SUM(E5:E17)</f>
        <v>0.99999999999999989</v>
      </c>
      <c r="F18" s="6"/>
    </row>
    <row r="19" spans="1:6" x14ac:dyDescent="0.25">
      <c r="B19" s="5"/>
      <c r="C19" s="6"/>
      <c r="D19" s="6"/>
      <c r="E19" s="3"/>
      <c r="F19" s="6"/>
    </row>
    <row r="20" spans="1:6" x14ac:dyDescent="0.25">
      <c r="B20" s="37" t="s">
        <v>1</v>
      </c>
      <c r="C20" s="38" t="s">
        <v>21</v>
      </c>
      <c r="D20" s="38" t="s">
        <v>24</v>
      </c>
      <c r="E20" s="38" t="s">
        <v>18</v>
      </c>
      <c r="F20" s="6"/>
    </row>
    <row r="21" spans="1:6" x14ac:dyDescent="0.25">
      <c r="A21" s="29"/>
      <c r="B21" s="20" t="s">
        <v>19</v>
      </c>
      <c r="C21" s="21">
        <f>SUM(C11+C10+C9)</f>
        <v>21453.428017830422</v>
      </c>
      <c r="D21" s="21">
        <f>C21/100</f>
        <v>214.53428017830421</v>
      </c>
      <c r="E21" s="22">
        <f>D21/D$23</f>
        <v>0.37718986616436195</v>
      </c>
      <c r="F21" s="6"/>
    </row>
    <row r="22" spans="1:6" x14ac:dyDescent="0.25">
      <c r="A22" s="33"/>
      <c r="B22" s="23" t="s">
        <v>20</v>
      </c>
      <c r="C22" s="21">
        <f>SUM(C17+C16+C15+C14+C13+C12+C8+C7+C6+C5)</f>
        <v>35423.571982169597</v>
      </c>
      <c r="D22" s="21">
        <f>C22/100</f>
        <v>354.23571982169597</v>
      </c>
      <c r="E22" s="22">
        <f>D22/D$23</f>
        <v>0.62281013383563799</v>
      </c>
      <c r="F22" s="6"/>
    </row>
    <row r="23" spans="1:6" x14ac:dyDescent="0.25">
      <c r="B23" s="42" t="s">
        <v>16</v>
      </c>
      <c r="C23" s="43">
        <f>SUM(C21:C22)</f>
        <v>56877.000000000015</v>
      </c>
      <c r="D23" s="43">
        <f>SUM(D21:D22)</f>
        <v>568.77000000000021</v>
      </c>
      <c r="E23" s="44">
        <f>SUM(E21:E22)</f>
        <v>1</v>
      </c>
      <c r="F23" s="6"/>
    </row>
    <row r="24" spans="1:6" x14ac:dyDescent="0.25">
      <c r="B24" s="5"/>
      <c r="C24" s="6"/>
      <c r="D24" s="6"/>
      <c r="E24" s="6"/>
      <c r="F24" s="6"/>
    </row>
    <row r="25" spans="1:6" x14ac:dyDescent="0.25">
      <c r="B25" s="5"/>
      <c r="C25" s="6"/>
      <c r="D25" s="6"/>
      <c r="E25" s="6"/>
      <c r="F25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C21" sqref="C21"/>
    </sheetView>
  </sheetViews>
  <sheetFormatPr baseColWidth="10" defaultRowHeight="15" x14ac:dyDescent="0.25"/>
  <cols>
    <col min="1" max="1" width="32.5703125" bestFit="1" customWidth="1"/>
    <col min="2" max="2" width="12.5703125" bestFit="1" customWidth="1"/>
  </cols>
  <sheetData>
    <row r="3" spans="1:7" ht="15.75" thickBot="1" x14ac:dyDescent="0.3"/>
    <row r="4" spans="1:7" ht="15.75" thickBot="1" x14ac:dyDescent="0.3">
      <c r="A4" s="7" t="s">
        <v>1</v>
      </c>
      <c r="B4" s="4" t="s">
        <v>21</v>
      </c>
      <c r="C4" s="8" t="s">
        <v>18</v>
      </c>
      <c r="D4" s="8" t="s">
        <v>18</v>
      </c>
      <c r="F4" s="14" t="s">
        <v>22</v>
      </c>
    </row>
    <row r="5" spans="1:7" x14ac:dyDescent="0.25">
      <c r="A5" s="2" t="s">
        <v>7</v>
      </c>
      <c r="B5" s="2">
        <v>1.67750000001</v>
      </c>
      <c r="C5" s="10">
        <f>B5/100</f>
        <v>1.6775000000100002E-2</v>
      </c>
      <c r="D5" s="12">
        <f>B5/B$18</f>
        <v>3.156649562698056E-5</v>
      </c>
      <c r="F5">
        <v>56877</v>
      </c>
      <c r="G5" s="45"/>
    </row>
    <row r="6" spans="1:7" x14ac:dyDescent="0.25">
      <c r="A6" s="2" t="s">
        <v>13</v>
      </c>
      <c r="B6" s="2">
        <v>698.85305452</v>
      </c>
      <c r="C6" s="10">
        <f t="shared" ref="C6:C17" si="0">B6/100</f>
        <v>6.9885305451999997</v>
      </c>
      <c r="D6" s="12">
        <f t="shared" ref="D6:D17" si="1">B6/B$18</f>
        <v>1.3150725418346396E-2</v>
      </c>
    </row>
    <row r="7" spans="1:7" x14ac:dyDescent="0.25">
      <c r="A7" s="2" t="s">
        <v>17</v>
      </c>
      <c r="B7" s="2">
        <v>10.525018470099999</v>
      </c>
      <c r="C7" s="10">
        <f t="shared" si="0"/>
        <v>0.10525018470099999</v>
      </c>
      <c r="D7" s="12">
        <f t="shared" si="1"/>
        <v>1.9805540954296314E-4</v>
      </c>
    </row>
    <row r="8" spans="1:7" x14ac:dyDescent="0.25">
      <c r="A8" s="2" t="s">
        <v>11</v>
      </c>
      <c r="B8" s="2">
        <v>46.081889161100001</v>
      </c>
      <c r="C8" s="10">
        <f t="shared" si="0"/>
        <v>0.46081889161100004</v>
      </c>
      <c r="D8" s="12">
        <f t="shared" si="1"/>
        <v>8.6714977804959437E-4</v>
      </c>
    </row>
    <row r="9" spans="1:7" x14ac:dyDescent="0.25">
      <c r="A9" s="2" t="s">
        <v>5</v>
      </c>
      <c r="B9" s="2">
        <v>12.320762801100001</v>
      </c>
      <c r="C9" s="10">
        <f t="shared" si="0"/>
        <v>0.12320762801100001</v>
      </c>
      <c r="D9" s="12">
        <f t="shared" si="1"/>
        <v>2.3184697769279848E-4</v>
      </c>
    </row>
    <row r="10" spans="1:7" x14ac:dyDescent="0.25">
      <c r="A10" s="2" t="s">
        <v>3</v>
      </c>
      <c r="B10" s="2">
        <v>19998.110044000001</v>
      </c>
      <c r="C10" s="10">
        <f t="shared" si="0"/>
        <v>199.98110044000001</v>
      </c>
      <c r="D10" s="12">
        <f t="shared" si="1"/>
        <v>0.37631609731626758</v>
      </c>
    </row>
    <row r="11" spans="1:7" x14ac:dyDescent="0.25">
      <c r="A11" s="2" t="s">
        <v>4</v>
      </c>
      <c r="B11" s="2">
        <v>34.1128755732</v>
      </c>
      <c r="C11" s="10">
        <f t="shared" si="0"/>
        <v>0.34112875573200002</v>
      </c>
      <c r="D11" s="12">
        <f t="shared" si="1"/>
        <v>6.4192187040162778E-4</v>
      </c>
    </row>
    <row r="12" spans="1:7" x14ac:dyDescent="0.25">
      <c r="A12" s="2" t="s">
        <v>10</v>
      </c>
      <c r="B12" s="2">
        <v>468.32988526000003</v>
      </c>
      <c r="C12" s="10">
        <f t="shared" si="0"/>
        <v>4.6832988526000001</v>
      </c>
      <c r="D12" s="12">
        <f t="shared" si="1"/>
        <v>8.812836527544542E-3</v>
      </c>
    </row>
    <row r="13" spans="1:7" x14ac:dyDescent="0.25">
      <c r="A13" s="2" t="s">
        <v>9</v>
      </c>
      <c r="B13" s="2">
        <v>4173.5442694000003</v>
      </c>
      <c r="C13" s="10">
        <f t="shared" si="0"/>
        <v>41.735442694</v>
      </c>
      <c r="D13" s="12">
        <f t="shared" si="1"/>
        <v>7.8536016052601798E-2</v>
      </c>
    </row>
    <row r="14" spans="1:7" x14ac:dyDescent="0.25">
      <c r="A14" s="2" t="s">
        <v>8</v>
      </c>
      <c r="B14" s="2">
        <v>19857.015429300001</v>
      </c>
      <c r="C14" s="10">
        <f t="shared" si="0"/>
        <v>198.570154293</v>
      </c>
      <c r="D14" s="12">
        <f t="shared" si="1"/>
        <v>0.37366103768116088</v>
      </c>
    </row>
    <row r="15" spans="1:7" x14ac:dyDescent="0.25">
      <c r="A15" s="2" t="s">
        <v>12</v>
      </c>
      <c r="B15" s="2">
        <v>294.21717182899999</v>
      </c>
      <c r="C15" s="10">
        <f t="shared" si="0"/>
        <v>2.94217171829</v>
      </c>
      <c r="D15" s="12">
        <f t="shared" si="1"/>
        <v>5.5364560762249486E-3</v>
      </c>
    </row>
    <row r="16" spans="1:7" x14ac:dyDescent="0.25">
      <c r="A16" s="2" t="s">
        <v>6</v>
      </c>
      <c r="B16" s="2">
        <v>7164.4445135599999</v>
      </c>
      <c r="C16" s="10">
        <f t="shared" si="0"/>
        <v>71.644445135599995</v>
      </c>
      <c r="D16" s="12">
        <f t="shared" si="1"/>
        <v>0.13481752989906912</v>
      </c>
    </row>
    <row r="17" spans="1:4" ht="15.75" thickBot="1" x14ac:dyDescent="0.3">
      <c r="A17" s="2" t="s">
        <v>23</v>
      </c>
      <c r="B17" s="2">
        <v>382.55500000000001</v>
      </c>
      <c r="C17" s="10">
        <f t="shared" si="0"/>
        <v>3.8255500000000002</v>
      </c>
      <c r="D17" s="12">
        <f t="shared" si="1"/>
        <v>7.1987604974709752E-3</v>
      </c>
    </row>
    <row r="18" spans="1:4" ht="15.75" thickBot="1" x14ac:dyDescent="0.3">
      <c r="A18" s="9" t="s">
        <v>16</v>
      </c>
      <c r="B18" s="11">
        <f>SUM(B5:B17)</f>
        <v>53141.787413874503</v>
      </c>
      <c r="C18" s="11">
        <f>SUM(C5:C17)</f>
        <v>531.41787413874522</v>
      </c>
      <c r="D18" s="13">
        <f>SUM(D5:D17)</f>
        <v>1.0000000000000002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leonel casco gutierrez</dc:creator>
  <cp:lastModifiedBy>Iván Maradiaga</cp:lastModifiedBy>
  <dcterms:created xsi:type="dcterms:W3CDTF">2014-11-13T19:14:58Z</dcterms:created>
  <dcterms:modified xsi:type="dcterms:W3CDTF">2015-04-27T19:01:36Z</dcterms:modified>
</cp:coreProperties>
</file>