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3" i="1" l="1"/>
  <c r="C22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B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19" i="2" s="1"/>
  <c r="D18" i="2" l="1"/>
  <c r="D16" i="2"/>
  <c r="D14" i="2"/>
  <c r="D12" i="2"/>
  <c r="D10" i="2"/>
  <c r="D8" i="2"/>
  <c r="D6" i="2"/>
  <c r="D9" i="2"/>
  <c r="D13" i="2"/>
  <c r="D17" i="2"/>
  <c r="D7" i="2"/>
  <c r="D11" i="2"/>
  <c r="D15" i="2"/>
  <c r="D5" i="2"/>
  <c r="C19" i="1"/>
  <c r="D15" i="1"/>
  <c r="D16" i="1"/>
  <c r="D17" i="1"/>
  <c r="D18" i="1"/>
  <c r="D14" i="1"/>
  <c r="D19" i="2" l="1"/>
  <c r="D6" i="1"/>
  <c r="D7" i="1"/>
  <c r="D8" i="1"/>
  <c r="D9" i="1"/>
  <c r="D10" i="1"/>
  <c r="D11" i="1"/>
  <c r="D12" i="1"/>
  <c r="D13" i="1"/>
  <c r="D5" i="1" l="1"/>
  <c r="D19" i="1" s="1"/>
  <c r="E18" i="1" l="1"/>
  <c r="E15" i="1"/>
  <c r="E17" i="1"/>
  <c r="E16" i="1"/>
  <c r="E14" i="1"/>
  <c r="D23" i="1"/>
  <c r="E12" i="1" l="1"/>
  <c r="E7" i="1"/>
  <c r="E10" i="1"/>
  <c r="E11" i="1"/>
  <c r="E6" i="1"/>
  <c r="E8" i="1"/>
  <c r="E13" i="1"/>
  <c r="E9" i="1"/>
  <c r="C24" i="1"/>
  <c r="D22" i="1"/>
  <c r="D24" i="1" s="1"/>
  <c r="E23" i="1" s="1"/>
  <c r="E5" i="1" l="1"/>
  <c r="E19" i="1" s="1"/>
  <c r="E22" i="1"/>
  <c r="E24" i="1" s="1"/>
</calcChain>
</file>

<file path=xl/sharedStrings.xml><?xml version="1.0" encoding="utf-8"?>
<sst xmlns="http://schemas.openxmlformats.org/spreadsheetml/2006/main" count="50" uniqueCount="26">
  <si>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</si>
  <si>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</si>
  <si>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</si>
  <si>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</si>
  <si>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</si>
  <si>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</si>
  <si>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</si>
  <si>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</si>
  <si>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</si>
  <si>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</si>
  <si>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</si>
  <si>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</si>
  <si>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</si>
  <si>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</si>
  <si>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</si>
  <si>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</si>
  <si>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</si>
  <si>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</si>
  <si>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</si>
  <si>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Cuerpos de Agua Artificial</t>
  </si>
  <si>
    <t>Bosque de Conífera Ralo</t>
  </si>
  <si>
    <t>Bosque Latifoliado Húmedo</t>
  </si>
  <si>
    <t>Bosque Mixto</t>
  </si>
  <si>
    <t>La Libertad</t>
  </si>
  <si>
    <t>0306</t>
  </si>
  <si>
    <t>Area real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</si>
</sst>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2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66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D6E5F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43" fontId="0" fillId="0" borderId="1" xfId="1" applyFont="1" applyBorder="1"/>
    <xf numFmtId="1" fontId="0" fillId="0" borderId="14" xfId="0" applyNumberFormat="1" applyBorder="1"/>
    <xf numFmtId="43" fontId="1" fillId="2" borderId="12" xfId="1" applyFont="1" applyFill="1" applyBorder="1"/>
    <xf numFmtId="0" fontId="1" fillId="2" borderId="11" xfId="0" applyNumberFormat="1" applyFont="1" applyFill="1" applyBorder="1" applyAlignment="1"/>
    <xf numFmtId="10" fontId="0" fillId="0" borderId="1" xfId="0" applyNumberFormat="1" applyBorder="1"/>
    <xf numFmtId="10" fontId="0" fillId="0" borderId="14" xfId="0" applyNumberFormat="1" applyBorder="1"/>
    <xf numFmtId="0" fontId="1" fillId="2" borderId="13" xfId="0" applyFont="1" applyFill="1" applyBorder="1"/>
    <xf numFmtId="43" fontId="0" fillId="0" borderId="14" xfId="1" applyFont="1" applyBorder="1"/>
    <xf numFmtId="10" fontId="1" fillId="2" borderId="13" xfId="0" applyNumberFormat="1" applyFont="1" applyFill="1" applyBorder="1"/>
    <xf numFmtId="1" fontId="0" fillId="0" borderId="1" xfId="0" applyNumberFormat="1" applyBorder="1"/>
    <xf numFmtId="1" fontId="1" fillId="2" borderId="11" xfId="0" applyNumberFormat="1" applyFont="1" applyFill="1" applyBorder="1"/>
    <xf numFmtId="2" fontId="0" fillId="0" borderId="14" xfId="0" applyNumberFormat="1" applyBorder="1"/>
    <xf numFmtId="0" fontId="1" fillId="2" borderId="12" xfId="0" applyFont="1" applyFill="1" applyBorder="1"/>
    <xf numFmtId="2" fontId="0" fillId="0" borderId="1" xfId="0" applyNumberFormat="1" applyBorder="1"/>
    <xf numFmtId="0" fontId="0" fillId="0" borderId="15" xfId="0" applyBorder="1"/>
    <xf numFmtId="2" fontId="0" fillId="0" borderId="15" xfId="0" applyNumberForma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  <xf numFmtId="0" fontId="1" fillId="2" borderId="0" xfId="0" applyFont="1" applyFill="1" applyBorder="1"/>
    <xf numFmtId="0" fontId="0" fillId="0" borderId="0" xfId="0" applyBorder="1"/>
    <xf numFmtId="0" fontId="1" fillId="2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43" fontId="0" fillId="0" borderId="0" xfId="1" applyFont="1" applyBorder="1"/>
    <xf numFmtId="10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34" borderId="0" xfId="0" applyFill="1" applyBorder="1"/>
    <xf numFmtId="0" fontId="0" fillId="35" borderId="0" xfId="0" applyFill="1" applyBorder="1"/>
    <xf numFmtId="0" fontId="0" fillId="36" borderId="0" xfId="0" applyFill="1" applyBorder="1"/>
    <xf numFmtId="0" fontId="0" fillId="37" borderId="0" xfId="0" applyFill="1" applyBorder="1"/>
    <xf numFmtId="0" fontId="0" fillId="38" borderId="0" xfId="0" applyFill="1" applyBorder="1"/>
    <xf numFmtId="0" fontId="0" fillId="39" borderId="0" xfId="0" applyFill="1" applyBorder="1"/>
    <xf numFmtId="0" fontId="0" fillId="40" borderId="0" xfId="0" applyFill="1" applyBorder="1"/>
    <xf numFmtId="0" fontId="0" fillId="41" borderId="0" xfId="0" applyFill="1" applyBorder="1"/>
    <xf numFmtId="0" fontId="0" fillId="42" borderId="0" xfId="0" applyFill="1" applyBorder="1"/>
    <xf numFmtId="0" fontId="0" fillId="43" borderId="0" xfId="0" applyFill="1" applyBorder="1"/>
    <xf numFmtId="0" fontId="0" fillId="44" borderId="0" xfId="0" applyFill="1" applyBorder="1"/>
    <xf numFmtId="0" fontId="0" fillId="45" borderId="0" xfId="0" applyFill="1" applyBorder="1"/>
    <xf numFmtId="0" fontId="0" fillId="46" borderId="0" xfId="0" applyFill="1" applyBorder="1"/>
    <xf numFmtId="0" fontId="0" fillId="47" borderId="0" xfId="0" applyFill="1" applyBorder="1"/>
    <xf numFmtId="1" fontId="1" fillId="48" borderId="0" xfId="0" applyNumberFormat="1" applyFont="1" applyFill="1" applyBorder="1"/>
    <xf numFmtId="0" fontId="1" fillId="48" borderId="0" xfId="0" applyFont="1" applyFill="1" applyBorder="1"/>
    <xf numFmtId="0" fontId="1" fillId="48" borderId="0" xfId="0" applyNumberFormat="1" applyFont="1" applyFill="1" applyBorder="1" applyAlignment="1"/>
    <xf numFmtId="43" fontId="1" fillId="48" borderId="0" xfId="1" applyFont="1" applyFill="1" applyBorder="1"/>
    <xf numFmtId="10" fontId="1" fillId="48" borderId="0" xfId="0" applyNumberFormat="1" applyFont="1" applyFill="1" applyBorder="1"/>
    <xf numFmtId="2" fontId="1" fillId="48" borderId="0" xfId="0" applyNumberFormat="1" applyFont="1" applyFill="1" applyBorder="1"/>
    <xf numFmtId="0" fontId="1" fillId="48" borderId="0" xfId="0" applyFont="1" applyFill="1" applyBorder="1" applyAlignment="1">
      <alignment horizontal="left"/>
    </xf>
    <xf numFmtId="4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006600"/>
      <color rgb="FF666633"/>
      <color rgb="FF009200"/>
      <color rgb="FF003300"/>
      <color rgb="FF009900"/>
      <color rgb="FFFF6600"/>
      <color rgb="FFFF66FF"/>
      <color rgb="FF33669B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6.9715992264708055E-5"/>
          <c:y val="3.2310247378639582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2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00B0F0"/>
              </a:solidFill>
            </c:spPr>
          </c:dPt>
          <c:dPt>
            <c:idx val="8"/>
            <c:bubble3D val="0"/>
            <c:spPr>
              <a:solidFill>
                <a:srgbClr val="0070C0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dLbl>
              <c:idx val="1"/>
              <c:layout>
                <c:manualLayout>
                  <c:x val="-3.9470045214536807E-2"/>
                  <c:y val="-4.16739852520050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872851654808174E-3"/>
                  <c:y val="-0.151466095607907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937267462219373E-2"/>
                  <c:y val="5.120395956377049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999724851857938E-2"/>
                  <c:y val="3.79340574550769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4000703529911786E-3"/>
                  <c:y val="-6.6189155111143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2557104740846722E-2"/>
                  <c:y val="-1.5625833142527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Hoja1!$B$5:$B$18</c:f>
              <c:strCache>
                <c:ptCount val="14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Cuerpos de Agua Artificial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Hoja1!$E$5:$E$18</c:f>
              <c:numCache>
                <c:formatCode>0.00%</c:formatCode>
                <c:ptCount val="14"/>
                <c:pt idx="0">
                  <c:v>2.4288949918388016E-2</c:v>
                </c:pt>
                <c:pt idx="1">
                  <c:v>0.16451902946934654</c:v>
                </c:pt>
                <c:pt idx="2">
                  <c:v>0.17456982125429746</c:v>
                </c:pt>
                <c:pt idx="3">
                  <c:v>1.8849490198800924E-2</c:v>
                </c:pt>
                <c:pt idx="4">
                  <c:v>1.8466679751287154E-2</c:v>
                </c:pt>
                <c:pt idx="5">
                  <c:v>2.5701642305668536E-2</c:v>
                </c:pt>
                <c:pt idx="6">
                  <c:v>0.10517050262652582</c:v>
                </c:pt>
                <c:pt idx="7">
                  <c:v>7.3803103643318033E-2</c:v>
                </c:pt>
                <c:pt idx="8">
                  <c:v>8.4952650467741176E-5</c:v>
                </c:pt>
                <c:pt idx="9">
                  <c:v>0.2455226905026911</c:v>
                </c:pt>
                <c:pt idx="10">
                  <c:v>1.3438733563793119E-3</c:v>
                </c:pt>
                <c:pt idx="11">
                  <c:v>7.3946176185254193E-3</c:v>
                </c:pt>
                <c:pt idx="12">
                  <c:v>0.13592446365330035</c:v>
                </c:pt>
                <c:pt idx="13">
                  <c:v>4.360183051003697E-3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5.3639593800914687E-4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7.957335499351216E-2"/>
                  <c:y val="-0.137883165291230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347412449572888E-2"/>
                  <c:y val="-1.72890309146388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Hoja1!$B$22:$B$23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Hoja1!$E$22:$E$23</c:f>
              <c:numCache>
                <c:formatCode>0.00%</c:formatCode>
                <c:ptCount val="2"/>
                <c:pt idx="0">
                  <c:v>0.40210666297940056</c:v>
                </c:pt>
                <c:pt idx="1">
                  <c:v>0.59789333702059944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57149</xdr:rowOff>
    </xdr:from>
    <xdr:to>
      <xdr:col>14</xdr:col>
      <xdr:colOff>677333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17993</xdr:colOff>
      <xdr:row>14</xdr:row>
      <xdr:rowOff>201082</xdr:rowOff>
    </xdr:from>
    <xdr:to>
      <xdr:col>14</xdr:col>
      <xdr:colOff>95250</xdr:colOff>
      <xdr:row>26</xdr:row>
      <xdr:rowOff>169332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zoomScale="90" zoomScaleNormal="90" workbookViewId="0">
      <selection activeCell="C23" sqref="C23"/>
    </sheetView>
  </sheetViews>
  <sheetFormatPr baseColWidth="10" defaultColWidth="9.140625" defaultRowHeight="15" x14ac:dyDescent="0.25"/>
  <cols>
    <col min="2" max="2" width="32.5703125" bestFit="1" customWidth="1"/>
    <col min="3" max="3" width="12.5703125" bestFit="1" customWidth="1"/>
    <col min="4" max="4" width="14" bestFit="1" customWidth="1"/>
    <col min="5" max="5" width="12" bestFit="1" customWidth="1"/>
    <col min="15" max="15" width="36.7109375" bestFit="1" customWidth="1"/>
  </cols>
  <sheetData>
    <row r="1" spans="1:16" x14ac:dyDescent="0.25">
      <c r="B1" s="21" t="s">
        <v>0</v>
      </c>
      <c r="C1" s="22" t="s">
        <v>23</v>
      </c>
      <c r="D1" s="22"/>
      <c r="E1" s="20"/>
      <c r="F1" s="22"/>
    </row>
    <row r="2" spans="1:16" x14ac:dyDescent="0.25">
      <c r="B2" s="23" t="s">
        <v>1</v>
      </c>
      <c r="C2" s="24" t="s">
        <v>24</v>
      </c>
      <c r="D2" s="22"/>
      <c r="E2" s="22"/>
      <c r="F2" s="22"/>
    </row>
    <row r="3" spans="1:16" x14ac:dyDescent="0.25">
      <c r="B3" s="22"/>
      <c r="C3" s="22"/>
      <c r="D3" s="22"/>
      <c r="E3" s="22"/>
      <c r="F3" s="22"/>
    </row>
    <row r="4" spans="1:16" x14ac:dyDescent="0.25">
      <c r="B4" s="43" t="s">
        <v>2</v>
      </c>
      <c r="C4" s="44" t="s">
        <v>3</v>
      </c>
      <c r="D4" s="44" t="s">
        <v>4</v>
      </c>
      <c r="E4" s="44" t="s">
        <v>5</v>
      </c>
      <c r="F4" s="22"/>
    </row>
    <row r="5" spans="1:16" x14ac:dyDescent="0.25">
      <c r="A5" s="29"/>
      <c r="B5" s="19" t="s">
        <v>6</v>
      </c>
      <c r="C5" s="50">
        <f>Hoja2!F$5*Hoja2!D5</f>
        <v>777.00350788923242</v>
      </c>
      <c r="D5" s="25">
        <f>C5/100</f>
        <v>7.7700350788923238</v>
      </c>
      <c r="E5" s="26">
        <f t="shared" ref="E5:E14" si="0">D5/D$19</f>
        <v>2.4288949918388016E-2</v>
      </c>
      <c r="F5" s="22"/>
      <c r="O5" s="19"/>
      <c r="P5" s="20"/>
    </row>
    <row r="6" spans="1:16" x14ac:dyDescent="0.25">
      <c r="A6" s="30"/>
      <c r="B6" s="19" t="s">
        <v>7</v>
      </c>
      <c r="C6" s="50">
        <f>Hoja2!F$5*Hoja2!D6</f>
        <v>5262.963752724394</v>
      </c>
      <c r="D6" s="25">
        <f t="shared" ref="D6:D18" si="1">C6/100</f>
        <v>52.629637527243943</v>
      </c>
      <c r="E6" s="26">
        <f t="shared" si="0"/>
        <v>0.16451902946934654</v>
      </c>
      <c r="F6" s="22"/>
      <c r="O6" s="19"/>
      <c r="P6" s="20"/>
    </row>
    <row r="7" spans="1:16" x14ac:dyDescent="0.25">
      <c r="A7" s="31"/>
      <c r="B7" s="19" t="s">
        <v>20</v>
      </c>
      <c r="C7" s="50">
        <f>Hoja2!F$5*Hoja2!D7</f>
        <v>5584.4885819249739</v>
      </c>
      <c r="D7" s="25">
        <f t="shared" si="1"/>
        <v>55.84488581924974</v>
      </c>
      <c r="E7" s="26">
        <f t="shared" si="0"/>
        <v>0.17456982125429746</v>
      </c>
      <c r="F7" s="22"/>
      <c r="O7" s="19"/>
      <c r="P7" s="20"/>
    </row>
    <row r="8" spans="1:16" x14ac:dyDescent="0.25">
      <c r="A8" s="32"/>
      <c r="B8" s="19" t="s">
        <v>17</v>
      </c>
      <c r="C8" s="50">
        <f>Hoja2!F$5*Hoja2!D8</f>
        <v>602.99519145964143</v>
      </c>
      <c r="D8" s="25">
        <f t="shared" si="1"/>
        <v>6.0299519145964142</v>
      </c>
      <c r="E8" s="26">
        <f t="shared" si="0"/>
        <v>1.8849490198800924E-2</v>
      </c>
      <c r="F8" s="22"/>
      <c r="O8" s="19"/>
      <c r="P8" s="20"/>
    </row>
    <row r="9" spans="1:16" x14ac:dyDescent="0.25">
      <c r="A9" s="33"/>
      <c r="B9" s="19" t="s">
        <v>21</v>
      </c>
      <c r="C9" s="50">
        <f>Hoja2!F$5*Hoja2!D9</f>
        <v>590.74908524367595</v>
      </c>
      <c r="D9" s="25">
        <f t="shared" si="1"/>
        <v>5.9074908524367595</v>
      </c>
      <c r="E9" s="26">
        <f t="shared" si="0"/>
        <v>1.8466679751287154E-2</v>
      </c>
      <c r="F9" s="22"/>
      <c r="O9" s="19"/>
      <c r="P9" s="20"/>
    </row>
    <row r="10" spans="1:16" x14ac:dyDescent="0.25">
      <c r="A10" s="34"/>
      <c r="B10" s="19" t="s">
        <v>22</v>
      </c>
      <c r="C10" s="50">
        <f>Hoja2!F$5*Hoja2!D10</f>
        <v>822.1955373583362</v>
      </c>
      <c r="D10" s="25">
        <f t="shared" si="1"/>
        <v>8.2219553735833628</v>
      </c>
      <c r="E10" s="26">
        <f t="shared" si="0"/>
        <v>2.5701642305668536E-2</v>
      </c>
      <c r="F10" s="22"/>
      <c r="O10" s="19"/>
      <c r="P10" s="20"/>
    </row>
    <row r="11" spans="1:16" x14ac:dyDescent="0.25">
      <c r="A11" s="35"/>
      <c r="B11" s="19" t="s">
        <v>18</v>
      </c>
      <c r="C11" s="50">
        <f>Hoja2!F$5*Hoja2!D11</f>
        <v>3364.4043790225601</v>
      </c>
      <c r="D11" s="25">
        <f t="shared" si="1"/>
        <v>33.644043790225602</v>
      </c>
      <c r="E11" s="26">
        <f t="shared" si="0"/>
        <v>0.10517050262652582</v>
      </c>
      <c r="F11" s="22"/>
      <c r="O11" s="19"/>
      <c r="P11" s="20"/>
    </row>
    <row r="12" spans="1:16" x14ac:dyDescent="0.25">
      <c r="A12" s="36"/>
      <c r="B12" s="19" t="s">
        <v>19</v>
      </c>
      <c r="C12" s="50">
        <f>Hoja2!F$5*Hoja2!D12</f>
        <v>2360.961285549743</v>
      </c>
      <c r="D12" s="25">
        <f t="shared" si="1"/>
        <v>23.609612855497431</v>
      </c>
      <c r="E12" s="26">
        <f t="shared" si="0"/>
        <v>7.3803103643318033E-2</v>
      </c>
      <c r="F12" s="22"/>
      <c r="O12" s="19"/>
      <c r="P12" s="20"/>
    </row>
    <row r="13" spans="1:16" x14ac:dyDescent="0.25">
      <c r="A13" s="37"/>
      <c r="B13" s="19" t="s">
        <v>8</v>
      </c>
      <c r="C13" s="50">
        <f>Hoja2!F$5*Hoja2!D13</f>
        <v>2.7176352884630393</v>
      </c>
      <c r="D13" s="25">
        <f t="shared" si="1"/>
        <v>2.7176352884630394E-2</v>
      </c>
      <c r="E13" s="26">
        <f t="shared" si="0"/>
        <v>8.4952650467741176E-5</v>
      </c>
      <c r="F13" s="22"/>
      <c r="O13" s="19"/>
      <c r="P13" s="20"/>
    </row>
    <row r="14" spans="1:16" x14ac:dyDescent="0.25">
      <c r="A14" s="38"/>
      <c r="B14" s="22" t="s">
        <v>9</v>
      </c>
      <c r="C14" s="50">
        <f>Hoja2!F$5*Hoja2!D14</f>
        <v>7854.2708691810858</v>
      </c>
      <c r="D14" s="25">
        <f t="shared" si="1"/>
        <v>78.542708691810859</v>
      </c>
      <c r="E14" s="26">
        <f t="shared" si="0"/>
        <v>0.2455226905026911</v>
      </c>
      <c r="F14" s="22"/>
      <c r="O14" s="19"/>
      <c r="P14" s="20"/>
    </row>
    <row r="15" spans="1:16" x14ac:dyDescent="0.25">
      <c r="A15" s="39"/>
      <c r="B15" s="22" t="s">
        <v>10</v>
      </c>
      <c r="C15" s="50">
        <f>Hoja2!F$5*Hoja2!D15</f>
        <v>42.990508670574172</v>
      </c>
      <c r="D15" s="25">
        <f t="shared" si="1"/>
        <v>0.42990508670574173</v>
      </c>
      <c r="E15" s="26">
        <f t="shared" ref="E15:E18" si="2">D15/D$19</f>
        <v>1.3438733563793119E-3</v>
      </c>
      <c r="F15" s="22"/>
      <c r="O15" s="19"/>
      <c r="P15" s="20"/>
    </row>
    <row r="16" spans="1:16" x14ac:dyDescent="0.25">
      <c r="A16" s="40"/>
      <c r="B16" s="22" t="s">
        <v>15</v>
      </c>
      <c r="C16" s="50">
        <f>Hoja2!F$5*Hoja2!D16</f>
        <v>236.55381761662809</v>
      </c>
      <c r="D16" s="25">
        <f t="shared" si="1"/>
        <v>2.365538176166281</v>
      </c>
      <c r="E16" s="26">
        <f t="shared" si="2"/>
        <v>7.3946176185254193E-3</v>
      </c>
      <c r="F16" s="22"/>
      <c r="O16" s="19"/>
      <c r="P16" s="20"/>
    </row>
    <row r="17" spans="1:16" x14ac:dyDescent="0.25">
      <c r="A17" s="41"/>
      <c r="B17" s="22" t="s">
        <v>11</v>
      </c>
      <c r="C17" s="50">
        <f>Hoja2!F$5*Hoja2!D17</f>
        <v>4348.223592269077</v>
      </c>
      <c r="D17" s="25">
        <f t="shared" si="1"/>
        <v>43.482235922690769</v>
      </c>
      <c r="E17" s="26">
        <f t="shared" si="2"/>
        <v>0.13592446365330035</v>
      </c>
      <c r="F17" s="22"/>
      <c r="O17" s="19"/>
      <c r="P17" s="20"/>
    </row>
    <row r="18" spans="1:16" x14ac:dyDescent="0.25">
      <c r="A18" s="42"/>
      <c r="B18" s="22" t="s">
        <v>16</v>
      </c>
      <c r="C18" s="50">
        <f>Hoja2!F$5*Hoja2!D18</f>
        <v>139.48225580160823</v>
      </c>
      <c r="D18" s="25">
        <f t="shared" si="1"/>
        <v>1.3948225580160822</v>
      </c>
      <c r="E18" s="26">
        <f t="shared" si="2"/>
        <v>4.360183051003697E-3</v>
      </c>
      <c r="F18" s="22"/>
      <c r="O18" s="19"/>
      <c r="P18" s="20"/>
    </row>
    <row r="19" spans="1:16" x14ac:dyDescent="0.25">
      <c r="B19" s="45" t="s">
        <v>12</v>
      </c>
      <c r="C19" s="46">
        <f>SUM(C5:C18)</f>
        <v>31989.999999999996</v>
      </c>
      <c r="D19" s="46">
        <f>SUM(D5:D18)</f>
        <v>319.89999999999992</v>
      </c>
      <c r="E19" s="47">
        <f>SUM(E5:E18)</f>
        <v>1</v>
      </c>
      <c r="F19" s="22"/>
      <c r="P19" s="18"/>
    </row>
    <row r="20" spans="1:16" x14ac:dyDescent="0.25">
      <c r="B20" s="22"/>
      <c r="C20" s="25"/>
      <c r="D20" s="22"/>
      <c r="E20" s="22"/>
      <c r="F20" s="22"/>
    </row>
    <row r="21" spans="1:16" x14ac:dyDescent="0.25">
      <c r="B21" s="43" t="s">
        <v>2</v>
      </c>
      <c r="C21" s="44" t="s">
        <v>3</v>
      </c>
      <c r="D21" s="48" t="s">
        <v>4</v>
      </c>
      <c r="E21" s="48" t="s">
        <v>5</v>
      </c>
      <c r="F21" s="22"/>
    </row>
    <row r="22" spans="1:16" x14ac:dyDescent="0.25">
      <c r="A22" s="33"/>
      <c r="B22" s="27" t="s">
        <v>13</v>
      </c>
      <c r="C22" s="25">
        <f>SUM(C6:C10)</f>
        <v>12863.392148711024</v>
      </c>
      <c r="D22" s="25">
        <f>C22/100</f>
        <v>128.63392148711023</v>
      </c>
      <c r="E22" s="26">
        <f>D22/D$24</f>
        <v>0.40210666297940056</v>
      </c>
      <c r="F22" s="22"/>
    </row>
    <row r="23" spans="1:16" x14ac:dyDescent="0.25">
      <c r="A23" s="38"/>
      <c r="B23" s="28" t="s">
        <v>14</v>
      </c>
      <c r="C23" s="25">
        <f>C5+C11+C12+C13+C14+C15+C16+C17+C18</f>
        <v>19126.607851288976</v>
      </c>
      <c r="D23" s="25">
        <f>C23/100</f>
        <v>191.26607851288975</v>
      </c>
      <c r="E23" s="26">
        <f>D23/D$24</f>
        <v>0.59789333702059944</v>
      </c>
      <c r="F23" s="22"/>
    </row>
    <row r="24" spans="1:16" x14ac:dyDescent="0.25">
      <c r="B24" s="49" t="s">
        <v>12</v>
      </c>
      <c r="C24" s="46">
        <f>SUM(C22:C23)</f>
        <v>31990</v>
      </c>
      <c r="D24" s="46">
        <f>SUM(D22:D23)</f>
        <v>319.89999999999998</v>
      </c>
      <c r="E24" s="47">
        <f>SUM(E22:E23)</f>
        <v>1</v>
      </c>
      <c r="F24" s="22"/>
    </row>
    <row r="25" spans="1:16" x14ac:dyDescent="0.25">
      <c r="B25" s="22"/>
      <c r="C25" s="22"/>
      <c r="D25" s="22"/>
      <c r="E25" s="22"/>
      <c r="F25" s="22"/>
    </row>
    <row r="26" spans="1:16" x14ac:dyDescent="0.25">
      <c r="B26" s="22"/>
      <c r="C26" s="22"/>
      <c r="D26" s="22"/>
      <c r="E26" s="22"/>
      <c r="F26" s="2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>
      <selection activeCell="F5" sqref="F5"/>
    </sheetView>
  </sheetViews>
  <sheetFormatPr baseColWidth="10" defaultColWidth="9.140625" defaultRowHeight="15" x14ac:dyDescent="0.25"/>
  <cols>
    <col min="1" max="1" width="32.5703125" bestFit="1" customWidth="1"/>
    <col min="4" max="4" width="12" bestFit="1" customWidth="1"/>
  </cols>
  <sheetData>
    <row r="3" spans="1:6" ht="15.75" thickBot="1" x14ac:dyDescent="0.3"/>
    <row r="4" spans="1:6" ht="15.75" thickBot="1" x14ac:dyDescent="0.3">
      <c r="A4" s="12" t="s">
        <v>2</v>
      </c>
      <c r="B4" s="14" t="s">
        <v>3</v>
      </c>
      <c r="C4" s="14" t="s">
        <v>4</v>
      </c>
      <c r="D4" s="8" t="s">
        <v>5</v>
      </c>
      <c r="F4" s="21" t="s">
        <v>25</v>
      </c>
    </row>
    <row r="5" spans="1:6" x14ac:dyDescent="0.25">
      <c r="A5" s="3" t="s">
        <v>6</v>
      </c>
      <c r="B5" s="13">
        <v>778.60811084600005</v>
      </c>
      <c r="C5" s="9">
        <f>B5/100</f>
        <v>7.7860811084600003</v>
      </c>
      <c r="D5" s="7">
        <f t="shared" ref="D5:D18" si="0">C5/C$19</f>
        <v>2.4288949918388012E-2</v>
      </c>
      <c r="F5">
        <v>31989.999999999996</v>
      </c>
    </row>
    <row r="6" spans="1:6" x14ac:dyDescent="0.25">
      <c r="A6" s="11" t="s">
        <v>7</v>
      </c>
      <c r="B6" s="15">
        <v>5273.8323873099998</v>
      </c>
      <c r="C6" s="2">
        <f t="shared" ref="C6:C18" si="1">B6/100</f>
        <v>52.738323873100001</v>
      </c>
      <c r="D6" s="6">
        <f t="shared" si="0"/>
        <v>0.16451902946934649</v>
      </c>
    </row>
    <row r="7" spans="1:6" x14ac:dyDescent="0.25">
      <c r="A7" s="11" t="s">
        <v>20</v>
      </c>
      <c r="B7" s="15">
        <v>5596.0212028200003</v>
      </c>
      <c r="C7" s="2">
        <f t="shared" si="1"/>
        <v>55.960212028200004</v>
      </c>
      <c r="D7" s="6">
        <f t="shared" si="0"/>
        <v>0.17456982125429743</v>
      </c>
    </row>
    <row r="8" spans="1:6" x14ac:dyDescent="0.25">
      <c r="A8" s="11" t="s">
        <v>17</v>
      </c>
      <c r="B8" s="15">
        <v>604.24044692799998</v>
      </c>
      <c r="C8" s="2">
        <f t="shared" si="1"/>
        <v>6.0424044692800001</v>
      </c>
      <c r="D8" s="6">
        <f t="shared" si="0"/>
        <v>1.8849490198800924E-2</v>
      </c>
    </row>
    <row r="9" spans="1:6" x14ac:dyDescent="0.25">
      <c r="A9" s="11" t="s">
        <v>21</v>
      </c>
      <c r="B9" s="15">
        <v>591.96905107299995</v>
      </c>
      <c r="C9" s="2">
        <f t="shared" si="1"/>
        <v>5.9196905107299997</v>
      </c>
      <c r="D9" s="6">
        <f t="shared" si="0"/>
        <v>1.8466679751287154E-2</v>
      </c>
    </row>
    <row r="10" spans="1:6" x14ac:dyDescent="0.25">
      <c r="A10" s="11" t="s">
        <v>22</v>
      </c>
      <c r="B10" s="15">
        <v>823.89346713199996</v>
      </c>
      <c r="C10" s="2">
        <f t="shared" si="1"/>
        <v>8.2389346713199991</v>
      </c>
      <c r="D10" s="6">
        <f t="shared" si="0"/>
        <v>2.5701642305668529E-2</v>
      </c>
    </row>
    <row r="11" spans="1:6" x14ac:dyDescent="0.25">
      <c r="A11" s="11" t="s">
        <v>18</v>
      </c>
      <c r="B11" s="15">
        <v>3371.35226685</v>
      </c>
      <c r="C11" s="2">
        <f t="shared" si="1"/>
        <v>33.713522668499998</v>
      </c>
      <c r="D11" s="6">
        <f t="shared" si="0"/>
        <v>0.1051705026265258</v>
      </c>
    </row>
    <row r="12" spans="1:6" x14ac:dyDescent="0.25">
      <c r="A12" s="11" t="s">
        <v>19</v>
      </c>
      <c r="B12" s="15">
        <v>2365.8369462400001</v>
      </c>
      <c r="C12" s="2">
        <f t="shared" si="1"/>
        <v>23.6583694624</v>
      </c>
      <c r="D12" s="6">
        <f t="shared" si="0"/>
        <v>7.3803103643318019E-2</v>
      </c>
    </row>
    <row r="13" spans="1:6" x14ac:dyDescent="0.25">
      <c r="A13" s="11" t="s">
        <v>8</v>
      </c>
      <c r="B13" s="15">
        <v>2.7232475226099999</v>
      </c>
      <c r="C13" s="2">
        <f t="shared" si="1"/>
        <v>2.7232475226099999E-2</v>
      </c>
      <c r="D13" s="6">
        <f t="shared" si="0"/>
        <v>8.4952650467741162E-5</v>
      </c>
    </row>
    <row r="14" spans="1:6" x14ac:dyDescent="0.25">
      <c r="A14" s="1" t="s">
        <v>9</v>
      </c>
      <c r="B14" s="15">
        <v>7870.4908554900003</v>
      </c>
      <c r="C14" s="2">
        <f t="shared" si="1"/>
        <v>78.704908554900001</v>
      </c>
      <c r="D14" s="6">
        <f t="shared" si="0"/>
        <v>0.24552269050269104</v>
      </c>
    </row>
    <row r="15" spans="1:6" x14ac:dyDescent="0.25">
      <c r="A15" s="1" t="s">
        <v>10</v>
      </c>
      <c r="B15" s="15">
        <v>43.079289090000003</v>
      </c>
      <c r="C15" s="2">
        <f t="shared" si="1"/>
        <v>0.43079289090000006</v>
      </c>
      <c r="D15" s="6">
        <f t="shared" si="0"/>
        <v>1.3438733563793117E-3</v>
      </c>
    </row>
    <row r="16" spans="1:6" x14ac:dyDescent="0.25">
      <c r="A16" s="1" t="s">
        <v>15</v>
      </c>
      <c r="B16" s="15">
        <v>237.04232886700001</v>
      </c>
      <c r="C16" s="2">
        <f t="shared" si="1"/>
        <v>2.3704232886700001</v>
      </c>
      <c r="D16" s="6">
        <f t="shared" si="0"/>
        <v>7.3946176185254184E-3</v>
      </c>
    </row>
    <row r="17" spans="1:4" x14ac:dyDescent="0.25">
      <c r="A17" s="1" t="s">
        <v>11</v>
      </c>
      <c r="B17" s="15">
        <v>4357.2031816299996</v>
      </c>
      <c r="C17" s="2">
        <f t="shared" si="1"/>
        <v>43.572031816299997</v>
      </c>
      <c r="D17" s="6">
        <f t="shared" si="0"/>
        <v>0.13592446365330033</v>
      </c>
    </row>
    <row r="18" spans="1:4" ht="15.75" thickBot="1" x14ac:dyDescent="0.3">
      <c r="A18" s="16" t="s">
        <v>16</v>
      </c>
      <c r="B18" s="17">
        <v>139.77030294400001</v>
      </c>
      <c r="C18" s="2">
        <f t="shared" si="1"/>
        <v>1.3977030294400001</v>
      </c>
      <c r="D18" s="6">
        <f t="shared" si="0"/>
        <v>4.3601830510036962E-3</v>
      </c>
    </row>
    <row r="19" spans="1:4" ht="15.75" thickBot="1" x14ac:dyDescent="0.3">
      <c r="A19" s="5" t="s">
        <v>12</v>
      </c>
      <c r="B19" s="4">
        <f>SUM(B5:B18)</f>
        <v>32056.063084742611</v>
      </c>
      <c r="C19" s="4">
        <f>SUM(C5:C18)</f>
        <v>320.56063084742613</v>
      </c>
      <c r="D19" s="10">
        <f>SUM(D5:D18)</f>
        <v>0.99999999999999989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2015-04-27T19:02:01Z</dcterms:modified>
</cp:coreProperties>
</file>