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1" i="1" l="1"/>
  <c r="C20" i="1"/>
  <c r="C6" i="1" l="1"/>
  <c r="C7" i="1"/>
  <c r="C8" i="1"/>
  <c r="C9" i="1"/>
  <c r="C10" i="1"/>
  <c r="C11" i="1"/>
  <c r="C12" i="1"/>
  <c r="C13" i="1"/>
  <c r="C14" i="1"/>
  <c r="C15" i="1"/>
  <c r="C16" i="1"/>
  <c r="C5" i="1"/>
  <c r="C17" i="1" s="1"/>
  <c r="B17" i="2"/>
  <c r="C16" i="2"/>
  <c r="C15" i="2"/>
  <c r="C14" i="2"/>
  <c r="C13" i="2"/>
  <c r="C12" i="2"/>
  <c r="C11" i="2"/>
  <c r="C10" i="2"/>
  <c r="C9" i="2"/>
  <c r="C8" i="2"/>
  <c r="C7" i="2"/>
  <c r="C6" i="2"/>
  <c r="C5" i="2"/>
  <c r="C17" i="2" s="1"/>
  <c r="D7" i="2" l="1"/>
  <c r="D11" i="2"/>
  <c r="D15" i="2"/>
  <c r="D16" i="2"/>
  <c r="D12" i="2"/>
  <c r="D8" i="2"/>
  <c r="D14" i="2"/>
  <c r="D10" i="2"/>
  <c r="D6" i="2"/>
  <c r="D9" i="2"/>
  <c r="D13" i="2"/>
  <c r="D5" i="2"/>
  <c r="D17" i="2" s="1"/>
  <c r="D15" i="1"/>
  <c r="D16" i="1"/>
  <c r="D14" i="1"/>
  <c r="D6" i="1" l="1"/>
  <c r="D7" i="1"/>
  <c r="D8" i="1"/>
  <c r="D9" i="1"/>
  <c r="D10" i="1"/>
  <c r="D11" i="1"/>
  <c r="D12" i="1"/>
  <c r="D13" i="1"/>
  <c r="D5" i="1" l="1"/>
  <c r="D17" i="1" s="1"/>
  <c r="E16" i="1" l="1"/>
  <c r="E15" i="1"/>
  <c r="E14" i="1"/>
  <c r="D21" i="1"/>
  <c r="E12" i="1" l="1"/>
  <c r="E7" i="1"/>
  <c r="E10" i="1"/>
  <c r="E11" i="1"/>
  <c r="E6" i="1"/>
  <c r="E8" i="1"/>
  <c r="E13" i="1"/>
  <c r="E9" i="1"/>
  <c r="C22" i="1"/>
  <c r="D20" i="1"/>
  <c r="D22" i="1" s="1"/>
  <c r="E21" i="1" s="1"/>
  <c r="E5" i="1" l="1"/>
  <c r="E17" i="1" s="1"/>
  <c r="E20" i="1"/>
  <c r="E22" i="1" s="1"/>
</calcChain>
</file>

<file path=xl/sharedStrings.xml><?xml version="1.0" encoding="utf-8"?>
<sst xmlns="http://schemas.openxmlformats.org/spreadsheetml/2006/main" count="46" uniqueCount="24">
  <si>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</si>
  <si>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</si>
  <si>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</si>
  <si>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</si>
  <si>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</si>
  <si>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</si>
  <si>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</si>
  <si>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</si>
  <si>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</si>
  <si>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</si>
  <si>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Vegetación Secundaria Húmeda</t>
  </si>
  <si>
    <t>Total</t>
  </si>
  <si>
    <t>Bosque</t>
  </si>
  <si>
    <t>No Bosque</t>
  </si>
  <si>
    <t>Vegetación Secundaria Decidua</t>
  </si>
  <si>
    <t>Bosque Latifoliado Deciduo</t>
  </si>
  <si>
    <t>Cafetales</t>
  </si>
  <si>
    <t>Bosque de Conífera Ralo</t>
  </si>
  <si>
    <t>Bosque Latifoliado Húmedo</t>
  </si>
  <si>
    <t>Bosque Mixto</t>
  </si>
  <si>
    <t>Zona Urbana Continua</t>
  </si>
  <si>
    <t>La Trinidad</t>
  </si>
  <si>
    <t>0308</t>
  </si>
  <si>
    <t>Area real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</si>
</sst>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2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33669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43" fontId="0" fillId="0" borderId="1" xfId="1" applyFont="1" applyBorder="1"/>
    <xf numFmtId="1" fontId="0" fillId="0" borderId="14" xfId="0" applyNumberFormat="1" applyBorder="1"/>
    <xf numFmtId="43" fontId="1" fillId="2" borderId="12" xfId="1" applyFont="1" applyFill="1" applyBorder="1"/>
    <xf numFmtId="0" fontId="1" fillId="2" borderId="11" xfId="0" applyNumberFormat="1" applyFont="1" applyFill="1" applyBorder="1" applyAlignment="1"/>
    <xf numFmtId="10" fontId="0" fillId="0" borderId="1" xfId="0" applyNumberFormat="1" applyBorder="1"/>
    <xf numFmtId="10" fontId="0" fillId="0" borderId="14" xfId="0" applyNumberFormat="1" applyBorder="1"/>
    <xf numFmtId="0" fontId="1" fillId="2" borderId="13" xfId="0" applyFont="1" applyFill="1" applyBorder="1"/>
    <xf numFmtId="43" fontId="0" fillId="0" borderId="14" xfId="1" applyFont="1" applyBorder="1"/>
    <xf numFmtId="10" fontId="1" fillId="2" borderId="13" xfId="0" applyNumberFormat="1" applyFont="1" applyFill="1" applyBorder="1"/>
    <xf numFmtId="1" fontId="0" fillId="0" borderId="1" xfId="0" applyNumberFormat="1" applyBorder="1"/>
    <xf numFmtId="1" fontId="1" fillId="2" borderId="11" xfId="0" applyNumberFormat="1" applyFont="1" applyFill="1" applyBorder="1"/>
    <xf numFmtId="2" fontId="0" fillId="0" borderId="14" xfId="0" applyNumberFormat="1" applyBorder="1"/>
    <xf numFmtId="0" fontId="1" fillId="2" borderId="12" xfId="0" applyFont="1" applyFill="1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  <xf numFmtId="0" fontId="1" fillId="2" borderId="0" xfId="0" applyFont="1" applyFill="1" applyBorder="1"/>
    <xf numFmtId="0" fontId="0" fillId="0" borderId="0" xfId="0" applyBorder="1"/>
    <xf numFmtId="0" fontId="1" fillId="2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43" fontId="0" fillId="0" borderId="0" xfId="1" applyFont="1" applyBorder="1"/>
    <xf numFmtId="10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34" borderId="0" xfId="0" applyFill="1" applyBorder="1"/>
    <xf numFmtId="0" fontId="0" fillId="35" borderId="0" xfId="0" applyFill="1" applyBorder="1"/>
    <xf numFmtId="0" fontId="0" fillId="36" borderId="0" xfId="0" applyFill="1" applyBorder="1"/>
    <xf numFmtId="0" fontId="0" fillId="37" borderId="0" xfId="0" applyFill="1" applyBorder="1"/>
    <xf numFmtId="0" fontId="0" fillId="38" borderId="0" xfId="0" applyFill="1" applyBorder="1"/>
    <xf numFmtId="0" fontId="0" fillId="39" borderId="0" xfId="0" applyFill="1" applyBorder="1"/>
    <xf numFmtId="0" fontId="0" fillId="40" borderId="0" xfId="0" applyFill="1" applyBorder="1"/>
    <xf numFmtId="0" fontId="0" fillId="41" borderId="0" xfId="0" applyFill="1" applyBorder="1"/>
    <xf numFmtId="0" fontId="0" fillId="42" borderId="0" xfId="0" applyFill="1" applyBorder="1"/>
    <xf numFmtId="0" fontId="0" fillId="43" borderId="0" xfId="0" applyFill="1" applyBorder="1"/>
    <xf numFmtId="0" fontId="0" fillId="44" borderId="0" xfId="0" applyFill="1" applyBorder="1"/>
    <xf numFmtId="0" fontId="0" fillId="45" borderId="0" xfId="0" applyFill="1" applyBorder="1"/>
    <xf numFmtId="1" fontId="1" fillId="46" borderId="0" xfId="0" applyNumberFormat="1" applyFont="1" applyFill="1" applyBorder="1"/>
    <xf numFmtId="0" fontId="1" fillId="46" borderId="0" xfId="0" applyFont="1" applyFill="1" applyBorder="1"/>
    <xf numFmtId="0" fontId="1" fillId="46" borderId="0" xfId="0" applyNumberFormat="1" applyFont="1" applyFill="1" applyBorder="1" applyAlignment="1"/>
    <xf numFmtId="43" fontId="1" fillId="46" borderId="0" xfId="1" applyFont="1" applyFill="1" applyBorder="1"/>
    <xf numFmtId="10" fontId="1" fillId="46" borderId="0" xfId="0" applyNumberFormat="1" applyFont="1" applyFill="1" applyBorder="1"/>
    <xf numFmtId="2" fontId="1" fillId="46" borderId="0" xfId="0" applyNumberFormat="1" applyFont="1" applyFill="1" applyBorder="1"/>
    <xf numFmtId="0" fontId="1" fillId="46" borderId="0" xfId="0" applyFont="1" applyFill="1" applyBorder="1" applyAlignment="1">
      <alignment horizontal="left"/>
    </xf>
    <xf numFmtId="4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006600"/>
      <color rgb="FF666633"/>
      <color rgb="FF009200"/>
      <color rgb="FF003300"/>
      <color rgb="FF009900"/>
      <color rgb="FFFF66FF"/>
      <color rgb="FF33669B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1.0875336991856266E-3"/>
          <c:y val="1.1379482339272183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2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00B0F0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dLbl>
              <c:idx val="1"/>
              <c:layout>
                <c:manualLayout>
                  <c:x val="-1.4470504310815617E-2"/>
                  <c:y val="-1.732720377017044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300591370706568E-2"/>
                  <c:y val="9.418444049778895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4287970845333915E-2"/>
                  <c:y val="1.389323544745610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8888872516669428E-4"/>
                  <c:y val="-0.1016917495092179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3026106179286977E-2"/>
                  <c:y val="-1.15250058744994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Continua</c:v>
                </c:pt>
              </c:strCache>
            </c:strRef>
          </c:cat>
          <c:val>
            <c:numRef>
              <c:f>Hoja1!$E$5:$E$16</c:f>
              <c:numCache>
                <c:formatCode>0.00%</c:formatCode>
                <c:ptCount val="12"/>
                <c:pt idx="0">
                  <c:v>1.9607998793266253E-2</c:v>
                </c:pt>
                <c:pt idx="1">
                  <c:v>0.18253770933544861</c:v>
                </c:pt>
                <c:pt idx="2">
                  <c:v>0.25137981999845221</c:v>
                </c:pt>
                <c:pt idx="3">
                  <c:v>1.4424027425305257E-2</c:v>
                </c:pt>
                <c:pt idx="4">
                  <c:v>1.158520138223091E-2</c:v>
                </c:pt>
                <c:pt idx="5">
                  <c:v>7.3586379062785201E-2</c:v>
                </c:pt>
                <c:pt idx="6">
                  <c:v>1.1717673992384518E-4</c:v>
                </c:pt>
                <c:pt idx="7">
                  <c:v>1.6519183866005223E-3</c:v>
                </c:pt>
                <c:pt idx="8">
                  <c:v>0.33241544992549676</c:v>
                </c:pt>
                <c:pt idx="9">
                  <c:v>2.6124777779640139E-2</c:v>
                </c:pt>
                <c:pt idx="10">
                  <c:v>8.4668055623755192E-2</c:v>
                </c:pt>
                <c:pt idx="11">
                  <c:v>1.9014855470951828E-3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1.9960854044179721E-3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6.8967428446205611E-2"/>
                  <c:y val="-0.3125353903353668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904925259025453E-2"/>
                  <c:y val="-9.676684579963461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Hoja1!$B$20:$B$21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Hoja1!$E$20:$E$21</c:f>
              <c:numCache>
                <c:formatCode>0.00%</c:formatCode>
                <c:ptCount val="2"/>
                <c:pt idx="0">
                  <c:v>0.53351313720422211</c:v>
                </c:pt>
                <c:pt idx="1">
                  <c:v>0.46648686279577789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57149</xdr:rowOff>
    </xdr:from>
    <xdr:to>
      <xdr:col>14</xdr:col>
      <xdr:colOff>455083</xdr:colOff>
      <xdr:row>15</xdr:row>
      <xdr:rowOff>84666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43393</xdr:colOff>
      <xdr:row>16</xdr:row>
      <xdr:rowOff>119591</xdr:rowOff>
    </xdr:from>
    <xdr:to>
      <xdr:col>14</xdr:col>
      <xdr:colOff>110067</xdr:colOff>
      <xdr:row>29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tabSelected="1" zoomScale="90" zoomScaleNormal="90" workbookViewId="0">
      <selection activeCell="C21" sqref="C21"/>
    </sheetView>
  </sheetViews>
  <sheetFormatPr baseColWidth="10" defaultColWidth="9.140625" defaultRowHeight="15" x14ac:dyDescent="0.25"/>
  <cols>
    <col min="2" max="2" width="32.5703125" bestFit="1" customWidth="1"/>
    <col min="3" max="3" width="12.5703125" bestFit="1" customWidth="1"/>
    <col min="4" max="4" width="14" bestFit="1" customWidth="1"/>
    <col min="5" max="5" width="12" bestFit="1" customWidth="1"/>
    <col min="15" max="15" width="36.7109375" bestFit="1" customWidth="1"/>
  </cols>
  <sheetData>
    <row r="1" spans="1:16" x14ac:dyDescent="0.25">
      <c r="B1" s="19" t="s">
        <v>0</v>
      </c>
      <c r="C1" s="20" t="s">
        <v>21</v>
      </c>
      <c r="D1" s="20"/>
      <c r="E1" s="18"/>
      <c r="F1" s="20"/>
    </row>
    <row r="2" spans="1:16" x14ac:dyDescent="0.25">
      <c r="B2" s="21" t="s">
        <v>1</v>
      </c>
      <c r="C2" s="22" t="s">
        <v>22</v>
      </c>
      <c r="D2" s="20"/>
      <c r="E2" s="20"/>
      <c r="F2" s="20"/>
    </row>
    <row r="3" spans="1:16" x14ac:dyDescent="0.25">
      <c r="B3" s="20"/>
      <c r="C3" s="20"/>
      <c r="D3" s="20"/>
      <c r="E3" s="20"/>
      <c r="F3" s="20"/>
    </row>
    <row r="4" spans="1:16" x14ac:dyDescent="0.25">
      <c r="B4" s="39" t="s">
        <v>2</v>
      </c>
      <c r="C4" s="40" t="s">
        <v>3</v>
      </c>
      <c r="D4" s="40" t="s">
        <v>4</v>
      </c>
      <c r="E4" s="40" t="s">
        <v>5</v>
      </c>
      <c r="F4" s="20"/>
    </row>
    <row r="5" spans="1:16" x14ac:dyDescent="0.25">
      <c r="A5" s="27"/>
      <c r="B5" s="17" t="s">
        <v>6</v>
      </c>
      <c r="C5" s="46">
        <f>Hoja2!F$5*Hoja2!D5</f>
        <v>168.04054965829181</v>
      </c>
      <c r="D5" s="23">
        <f>C5/100</f>
        <v>1.680405496582918</v>
      </c>
      <c r="E5" s="24">
        <f t="shared" ref="E5:E16" si="0">D5/D$17</f>
        <v>1.9607998793266253E-2</v>
      </c>
      <c r="F5" s="20"/>
      <c r="O5" s="17"/>
      <c r="P5" s="18"/>
    </row>
    <row r="6" spans="1:16" x14ac:dyDescent="0.25">
      <c r="A6" s="28"/>
      <c r="B6" s="17" t="s">
        <v>7</v>
      </c>
      <c r="C6" s="46">
        <f>Hoja2!F$5*Hoja2!D6</f>
        <v>1564.3481690047945</v>
      </c>
      <c r="D6" s="23">
        <f t="shared" ref="D6:D16" si="1">C6/100</f>
        <v>15.643481690047945</v>
      </c>
      <c r="E6" s="24">
        <f t="shared" si="0"/>
        <v>0.18253770933544861</v>
      </c>
      <c r="F6" s="20"/>
      <c r="O6" s="17"/>
      <c r="P6" s="18"/>
    </row>
    <row r="7" spans="1:16" x14ac:dyDescent="0.25">
      <c r="A7" s="29"/>
      <c r="B7" s="17" t="s">
        <v>17</v>
      </c>
      <c r="C7" s="46">
        <f>Hoja2!F$5*Hoja2!D7</f>
        <v>2154.3250573867354</v>
      </c>
      <c r="D7" s="23">
        <f t="shared" si="1"/>
        <v>21.543250573867354</v>
      </c>
      <c r="E7" s="24">
        <f t="shared" si="0"/>
        <v>0.25137981999845221</v>
      </c>
      <c r="F7" s="20"/>
      <c r="O7" s="17"/>
      <c r="P7" s="18"/>
    </row>
    <row r="8" spans="1:16" x14ac:dyDescent="0.25">
      <c r="A8" s="30"/>
      <c r="B8" s="17" t="s">
        <v>15</v>
      </c>
      <c r="C8" s="46">
        <f>Hoja2!F$5*Hoja2!D8</f>
        <v>123.61391503486605</v>
      </c>
      <c r="D8" s="23">
        <f t="shared" si="1"/>
        <v>1.2361391503486605</v>
      </c>
      <c r="E8" s="24">
        <f t="shared" si="0"/>
        <v>1.4424027425305257E-2</v>
      </c>
      <c r="F8" s="20"/>
      <c r="O8" s="17"/>
      <c r="P8" s="18"/>
    </row>
    <row r="9" spans="1:16" x14ac:dyDescent="0.25">
      <c r="A9" s="31"/>
      <c r="B9" s="17" t="s">
        <v>18</v>
      </c>
      <c r="C9" s="46">
        <f>Hoja2!F$5*Hoja2!D9</f>
        <v>99.285175845718896</v>
      </c>
      <c r="D9" s="23">
        <f t="shared" si="1"/>
        <v>0.99285175845718898</v>
      </c>
      <c r="E9" s="24">
        <f t="shared" si="0"/>
        <v>1.158520138223091E-2</v>
      </c>
      <c r="F9" s="20"/>
      <c r="O9" s="17"/>
      <c r="P9" s="18"/>
    </row>
    <row r="10" spans="1:16" x14ac:dyDescent="0.25">
      <c r="A10" s="32"/>
      <c r="B10" s="17" t="s">
        <v>19</v>
      </c>
      <c r="C10" s="46">
        <f>Hoja2!F$5*Hoja2!D10</f>
        <v>630.63526856806925</v>
      </c>
      <c r="D10" s="23">
        <f t="shared" si="1"/>
        <v>6.3063526856806922</v>
      </c>
      <c r="E10" s="24">
        <f t="shared" si="0"/>
        <v>7.3586379062785201E-2</v>
      </c>
      <c r="F10" s="20"/>
      <c r="O10" s="17"/>
      <c r="P10" s="18"/>
    </row>
    <row r="11" spans="1:16" x14ac:dyDescent="0.25">
      <c r="A11" s="33"/>
      <c r="B11" s="17" t="s">
        <v>16</v>
      </c>
      <c r="C11" s="46">
        <f>Hoja2!F$5*Hoja2!D11</f>
        <v>1.0042046611473532</v>
      </c>
      <c r="D11" s="23">
        <f t="shared" si="1"/>
        <v>1.0042046611473532E-2</v>
      </c>
      <c r="E11" s="24">
        <f t="shared" si="0"/>
        <v>1.1717673992384518E-4</v>
      </c>
      <c r="F11" s="20"/>
      <c r="O11" s="17"/>
      <c r="P11" s="18"/>
    </row>
    <row r="12" spans="1:16" x14ac:dyDescent="0.25">
      <c r="A12" s="34"/>
      <c r="B12" s="17" t="s">
        <v>8</v>
      </c>
      <c r="C12" s="46">
        <f>Hoja2!F$5*Hoja2!D12</f>
        <v>14.156940573166477</v>
      </c>
      <c r="D12" s="23">
        <f t="shared" si="1"/>
        <v>0.14156940573166477</v>
      </c>
      <c r="E12" s="24">
        <f t="shared" si="0"/>
        <v>1.6519183866005223E-3</v>
      </c>
      <c r="F12" s="20"/>
      <c r="O12" s="17"/>
      <c r="P12" s="18"/>
    </row>
    <row r="13" spans="1:16" x14ac:dyDescent="0.25">
      <c r="A13" s="35"/>
      <c r="B13" s="17" t="s">
        <v>9</v>
      </c>
      <c r="C13" s="46">
        <f>Hoja2!F$5*Hoja2!D13</f>
        <v>2848.8004058615074</v>
      </c>
      <c r="D13" s="23">
        <f t="shared" si="1"/>
        <v>28.488004058615076</v>
      </c>
      <c r="E13" s="24">
        <f t="shared" si="0"/>
        <v>0.33241544992549676</v>
      </c>
      <c r="F13" s="20"/>
      <c r="O13" s="17"/>
      <c r="P13" s="18"/>
    </row>
    <row r="14" spans="1:16" x14ac:dyDescent="0.25">
      <c r="A14" s="36"/>
      <c r="B14" s="20" t="s">
        <v>14</v>
      </c>
      <c r="C14" s="46">
        <f>Hoja2!F$5*Hoja2!D14</f>
        <v>223.889345571516</v>
      </c>
      <c r="D14" s="23">
        <f t="shared" si="1"/>
        <v>2.2388934557151599</v>
      </c>
      <c r="E14" s="24">
        <f t="shared" si="0"/>
        <v>2.6124777779640139E-2</v>
      </c>
      <c r="F14" s="20"/>
      <c r="O14" s="17"/>
      <c r="P14" s="18"/>
    </row>
    <row r="15" spans="1:16" x14ac:dyDescent="0.25">
      <c r="A15" s="37"/>
      <c r="B15" s="20" t="s">
        <v>10</v>
      </c>
      <c r="C15" s="46">
        <f>Hoja2!F$5*Hoja2!D15</f>
        <v>725.60523669558199</v>
      </c>
      <c r="D15" s="23">
        <f t="shared" si="1"/>
        <v>7.2560523669558199</v>
      </c>
      <c r="E15" s="24">
        <f t="shared" si="0"/>
        <v>8.4668055623755192E-2</v>
      </c>
      <c r="F15" s="20"/>
      <c r="O15" s="17"/>
      <c r="P15" s="18"/>
    </row>
    <row r="16" spans="1:16" x14ac:dyDescent="0.25">
      <c r="A16" s="38"/>
      <c r="B16" s="20" t="s">
        <v>20</v>
      </c>
      <c r="C16" s="46">
        <f>Hoja2!F$5*Hoja2!D16</f>
        <v>16.295731138605717</v>
      </c>
      <c r="D16" s="23">
        <f t="shared" si="1"/>
        <v>0.16295731138605718</v>
      </c>
      <c r="E16" s="24">
        <f t="shared" si="0"/>
        <v>1.9014855470951828E-3</v>
      </c>
      <c r="F16" s="20"/>
      <c r="O16" s="17"/>
      <c r="P16" s="18"/>
    </row>
    <row r="17" spans="1:16" x14ac:dyDescent="0.25">
      <c r="B17" s="41" t="s">
        <v>11</v>
      </c>
      <c r="C17" s="42">
        <f>SUM(C5:C16)</f>
        <v>8570</v>
      </c>
      <c r="D17" s="42">
        <f>SUM(D5:D16)</f>
        <v>85.7</v>
      </c>
      <c r="E17" s="43">
        <f>SUM(E5:E16)</f>
        <v>1</v>
      </c>
      <c r="F17" s="20"/>
      <c r="P17" s="16"/>
    </row>
    <row r="18" spans="1:16" x14ac:dyDescent="0.25">
      <c r="B18" s="20"/>
      <c r="C18" s="23"/>
      <c r="D18" s="20"/>
      <c r="E18" s="20"/>
      <c r="F18" s="20"/>
    </row>
    <row r="19" spans="1:16" x14ac:dyDescent="0.25">
      <c r="B19" s="39" t="s">
        <v>2</v>
      </c>
      <c r="C19" s="40" t="s">
        <v>3</v>
      </c>
      <c r="D19" s="44" t="s">
        <v>4</v>
      </c>
      <c r="E19" s="44" t="s">
        <v>5</v>
      </c>
      <c r="F19" s="20"/>
    </row>
    <row r="20" spans="1:16" x14ac:dyDescent="0.25">
      <c r="A20" s="31"/>
      <c r="B20" s="25" t="s">
        <v>12</v>
      </c>
      <c r="C20" s="23">
        <f>SUM(C6:C10)</f>
        <v>4572.207585840184</v>
      </c>
      <c r="D20" s="23">
        <f>C20/100</f>
        <v>45.722075858401837</v>
      </c>
      <c r="E20" s="24">
        <f>D20/D$22</f>
        <v>0.53351313720422211</v>
      </c>
      <c r="F20" s="20"/>
    </row>
    <row r="21" spans="1:16" x14ac:dyDescent="0.25">
      <c r="A21" s="35"/>
      <c r="B21" s="26" t="s">
        <v>13</v>
      </c>
      <c r="C21" s="23">
        <f>C5+C11+C12+C13+C14+C15+C16</f>
        <v>3997.7924141598169</v>
      </c>
      <c r="D21" s="23">
        <f>C21/100</f>
        <v>39.977924141598166</v>
      </c>
      <c r="E21" s="24">
        <f>D21/D$22</f>
        <v>0.46648686279577789</v>
      </c>
      <c r="F21" s="20"/>
    </row>
    <row r="22" spans="1:16" x14ac:dyDescent="0.25">
      <c r="B22" s="45" t="s">
        <v>11</v>
      </c>
      <c r="C22" s="42">
        <f>SUM(C20:C21)</f>
        <v>8570</v>
      </c>
      <c r="D22" s="42">
        <f>SUM(D20:D21)</f>
        <v>85.7</v>
      </c>
      <c r="E22" s="43">
        <f>SUM(E20:E21)</f>
        <v>1</v>
      </c>
      <c r="F22" s="20"/>
    </row>
    <row r="23" spans="1:16" x14ac:dyDescent="0.25">
      <c r="B23" s="20"/>
      <c r="C23" s="20"/>
      <c r="D23" s="20"/>
      <c r="E23" s="20"/>
      <c r="F23" s="20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workbookViewId="0">
      <selection activeCell="F7" sqref="F7"/>
    </sheetView>
  </sheetViews>
  <sheetFormatPr baseColWidth="10" defaultColWidth="9.140625" defaultRowHeight="15" x14ac:dyDescent="0.25"/>
  <cols>
    <col min="1" max="1" width="32.5703125" bestFit="1" customWidth="1"/>
    <col min="4" max="4" width="12" bestFit="1" customWidth="1"/>
    <col min="6" max="6" width="11.5703125" bestFit="1" customWidth="1"/>
  </cols>
  <sheetData>
    <row r="3" spans="1:6" ht="15.75" thickBot="1" x14ac:dyDescent="0.3"/>
    <row r="4" spans="1:6" ht="15.75" thickBot="1" x14ac:dyDescent="0.3">
      <c r="A4" s="12" t="s">
        <v>2</v>
      </c>
      <c r="B4" s="14" t="s">
        <v>3</v>
      </c>
      <c r="C4" s="14" t="s">
        <v>4</v>
      </c>
      <c r="D4" s="8" t="s">
        <v>5</v>
      </c>
      <c r="F4" s="19" t="s">
        <v>23</v>
      </c>
    </row>
    <row r="5" spans="1:6" x14ac:dyDescent="0.25">
      <c r="A5" s="3" t="s">
        <v>6</v>
      </c>
      <c r="B5" s="13">
        <v>167.33695446900001</v>
      </c>
      <c r="C5" s="9">
        <f>B5/100</f>
        <v>1.6733695446900001</v>
      </c>
      <c r="D5" s="7">
        <f t="shared" ref="D5:D16" si="0">C5/C$17</f>
        <v>1.9607998793266256E-2</v>
      </c>
      <c r="F5">
        <v>8570</v>
      </c>
    </row>
    <row r="6" spans="1:6" x14ac:dyDescent="0.25">
      <c r="A6" s="11" t="s">
        <v>7</v>
      </c>
      <c r="B6" s="15">
        <v>1557.79815564</v>
      </c>
      <c r="C6" s="2">
        <f t="shared" ref="C6:C16" si="1">B6/100</f>
        <v>15.577981556399999</v>
      </c>
      <c r="D6" s="6">
        <f t="shared" si="0"/>
        <v>0.18253770933544861</v>
      </c>
    </row>
    <row r="7" spans="1:6" x14ac:dyDescent="0.25">
      <c r="A7" s="11" t="s">
        <v>17</v>
      </c>
      <c r="B7" s="15">
        <v>2145.30477776</v>
      </c>
      <c r="C7" s="2">
        <f t="shared" si="1"/>
        <v>21.453047777599998</v>
      </c>
      <c r="D7" s="6">
        <f t="shared" si="0"/>
        <v>0.25137981999845221</v>
      </c>
    </row>
    <row r="8" spans="1:6" x14ac:dyDescent="0.25">
      <c r="A8" s="11" t="s">
        <v>15</v>
      </c>
      <c r="B8" s="15">
        <v>123.09633665200001</v>
      </c>
      <c r="C8" s="2">
        <f t="shared" si="1"/>
        <v>1.2309633665200002</v>
      </c>
      <c r="D8" s="6">
        <f t="shared" si="0"/>
        <v>1.4424027425305257E-2</v>
      </c>
    </row>
    <row r="9" spans="1:6" x14ac:dyDescent="0.25">
      <c r="A9" s="11" t="s">
        <v>18</v>
      </c>
      <c r="B9" s="15">
        <v>98.869463255900001</v>
      </c>
      <c r="C9" s="2">
        <f t="shared" si="1"/>
        <v>0.98869463255900003</v>
      </c>
      <c r="D9" s="6">
        <f t="shared" si="0"/>
        <v>1.158520138223091E-2</v>
      </c>
    </row>
    <row r="10" spans="1:6" x14ac:dyDescent="0.25">
      <c r="A10" s="11" t="s">
        <v>19</v>
      </c>
      <c r="B10" s="15">
        <v>627.99476339199998</v>
      </c>
      <c r="C10" s="2">
        <f t="shared" si="1"/>
        <v>6.27994763392</v>
      </c>
      <c r="D10" s="6">
        <f t="shared" si="0"/>
        <v>7.3586379062785215E-2</v>
      </c>
    </row>
    <row r="11" spans="1:6" x14ac:dyDescent="0.25">
      <c r="A11" s="11" t="s">
        <v>16</v>
      </c>
      <c r="B11" s="15">
        <v>1.00000000001</v>
      </c>
      <c r="C11" s="2">
        <f t="shared" si="1"/>
        <v>1.00000000001E-2</v>
      </c>
      <c r="D11" s="6">
        <f t="shared" si="0"/>
        <v>1.1717673992384518E-4</v>
      </c>
    </row>
    <row r="12" spans="1:6" x14ac:dyDescent="0.25">
      <c r="A12" s="11" t="s">
        <v>8</v>
      </c>
      <c r="B12" s="15">
        <v>14.0976646704</v>
      </c>
      <c r="C12" s="2">
        <f t="shared" si="1"/>
        <v>0.14097664670400001</v>
      </c>
      <c r="D12" s="6">
        <f t="shared" si="0"/>
        <v>1.6519183866005223E-3</v>
      </c>
    </row>
    <row r="13" spans="1:6" x14ac:dyDescent="0.25">
      <c r="A13" s="11" t="s">
        <v>9</v>
      </c>
      <c r="B13" s="15">
        <v>2836.8723190699998</v>
      </c>
      <c r="C13" s="2">
        <f t="shared" si="1"/>
        <v>28.368723190699999</v>
      </c>
      <c r="D13" s="6">
        <f t="shared" si="0"/>
        <v>0.33241544992549676</v>
      </c>
    </row>
    <row r="14" spans="1:6" x14ac:dyDescent="0.25">
      <c r="A14" s="1" t="s">
        <v>14</v>
      </c>
      <c r="B14" s="15">
        <v>222.951908347</v>
      </c>
      <c r="C14" s="2">
        <f t="shared" si="1"/>
        <v>2.2295190834700001</v>
      </c>
      <c r="D14" s="6">
        <f t="shared" si="0"/>
        <v>2.6124777779640139E-2</v>
      </c>
    </row>
    <row r="15" spans="1:6" x14ac:dyDescent="0.25">
      <c r="A15" s="1" t="s">
        <v>10</v>
      </c>
      <c r="B15" s="15">
        <v>722.56708694600002</v>
      </c>
      <c r="C15" s="2">
        <f t="shared" si="1"/>
        <v>7.22567086946</v>
      </c>
      <c r="D15" s="6">
        <f t="shared" si="0"/>
        <v>8.4668055623755192E-2</v>
      </c>
    </row>
    <row r="16" spans="1:6" ht="15.75" thickBot="1" x14ac:dyDescent="0.3">
      <c r="A16" s="1" t="s">
        <v>20</v>
      </c>
      <c r="B16" s="15">
        <v>16.227499999999999</v>
      </c>
      <c r="C16" s="2">
        <f t="shared" si="1"/>
        <v>0.162275</v>
      </c>
      <c r="D16" s="6">
        <f t="shared" si="0"/>
        <v>1.9014855470951828E-3</v>
      </c>
    </row>
    <row r="17" spans="1:4" ht="15.75" thickBot="1" x14ac:dyDescent="0.3">
      <c r="A17" s="5" t="s">
        <v>11</v>
      </c>
      <c r="B17" s="4">
        <f>SUM(B5:B16)</f>
        <v>8534.1169302023118</v>
      </c>
      <c r="C17" s="4">
        <f>SUM(C5:C16)</f>
        <v>85.34116930202309</v>
      </c>
      <c r="D17" s="10">
        <f>SUM(D5:D16)</f>
        <v>1.0000000000000002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2015-04-27T19:02:22Z</dcterms:modified>
</cp:coreProperties>
</file>