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22" i="1" l="1"/>
  <c r="C21" i="1"/>
  <c r="C6" i="1" l="1"/>
  <c r="C7" i="1"/>
  <c r="C8" i="1"/>
  <c r="C9" i="1"/>
  <c r="C10" i="1"/>
  <c r="C11" i="1"/>
  <c r="C12" i="1"/>
  <c r="C13" i="1"/>
  <c r="C14" i="1"/>
  <c r="C15" i="1"/>
  <c r="C16" i="1"/>
  <c r="C17" i="1"/>
  <c r="C5" i="1"/>
  <c r="B18" i="2"/>
  <c r="C17" i="2"/>
  <c r="C16" i="2"/>
  <c r="C15" i="2"/>
  <c r="C14" i="2"/>
  <c r="C13" i="2"/>
  <c r="C12" i="2"/>
  <c r="D12" i="2" s="1"/>
  <c r="C11" i="2"/>
  <c r="C10" i="2"/>
  <c r="C9" i="2"/>
  <c r="C8" i="2"/>
  <c r="D8" i="2" s="1"/>
  <c r="C7" i="2"/>
  <c r="C6" i="2"/>
  <c r="C18" i="2" s="1"/>
  <c r="C5" i="2"/>
  <c r="D16" i="2" l="1"/>
  <c r="D17" i="2"/>
  <c r="D15" i="2"/>
  <c r="D13" i="2"/>
  <c r="D11" i="2"/>
  <c r="D9" i="2"/>
  <c r="D7" i="2"/>
  <c r="D5" i="2"/>
  <c r="D18" i="2" s="1"/>
  <c r="D10" i="2"/>
  <c r="D14" i="2"/>
  <c r="D6" i="2"/>
  <c r="D17" i="1"/>
  <c r="C18" i="1"/>
  <c r="D15" i="1"/>
  <c r="D16" i="1"/>
  <c r="D14" i="1"/>
  <c r="D6" i="1" l="1"/>
  <c r="D7" i="1"/>
  <c r="D8" i="1"/>
  <c r="D9" i="1"/>
  <c r="D10" i="1"/>
  <c r="D11" i="1"/>
  <c r="D12" i="1"/>
  <c r="D13" i="1"/>
  <c r="D5" i="1" l="1"/>
  <c r="D18" i="1" s="1"/>
  <c r="E17" i="1" s="1"/>
  <c r="E16" i="1" l="1"/>
  <c r="E15" i="1"/>
  <c r="E14" i="1"/>
  <c r="D22" i="1"/>
  <c r="E12" i="1" l="1"/>
  <c r="E7" i="1"/>
  <c r="E10" i="1"/>
  <c r="E11" i="1"/>
  <c r="E6" i="1"/>
  <c r="E8" i="1"/>
  <c r="E13" i="1"/>
  <c r="E9" i="1"/>
  <c r="C23" i="1"/>
  <c r="D21" i="1"/>
  <c r="D23" i="1" s="1"/>
  <c r="E22" i="1" s="1"/>
  <c r="E5" i="1" l="1"/>
  <c r="E18" i="1" s="1"/>
  <c r="E21" i="1"/>
  <c r="E23" i="1" s="1"/>
</calcChain>
</file>

<file path=xl/sharedStrings.xml><?xml version="1.0" encoding="utf-8"?>
<sst xmlns="http://schemas.openxmlformats.org/spreadsheetml/2006/main" count="48" uniqueCount="25">
  <si>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</si>
  <si>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</si>
  <si>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</si>
  <si>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</si>
  <si>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</si>
  <si>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</si>
  <si>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</si>
  <si>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</si>
  <si>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Pastos/Cultivos</t>
  </si>
  <si>
    <t>Suelo Desnudo Continental</t>
  </si>
  <si>
    <t>Vegetación Secundaria Húmeda</t>
  </si>
  <si>
    <t>Total</t>
  </si>
  <si>
    <t>Bosque</t>
  </si>
  <si>
    <t>No Bosque</t>
  </si>
  <si>
    <t>Vegetación Secundaria Decidua</t>
  </si>
  <si>
    <t>Zona Urbana Discontinua</t>
  </si>
  <si>
    <t>Bosque Latifoliado Deciduo</t>
  </si>
  <si>
    <t>Cafetales</t>
  </si>
  <si>
    <t>Cuerpos de Agua Artificial</t>
  </si>
  <si>
    <t>Bosque de Conífera Ralo</t>
  </si>
  <si>
    <t>Bosque Latifoliado Húmedo</t>
  </si>
  <si>
    <t>Bosque Mixto</t>
  </si>
  <si>
    <t>Las Lajas</t>
  </si>
  <si>
    <t>0320</t>
  </si>
  <si>
    <t>Area real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</si>
</sst>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920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D6E5F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43" fontId="0" fillId="0" borderId="1" xfId="1" applyFont="1" applyBorder="1"/>
    <xf numFmtId="1" fontId="0" fillId="0" borderId="14" xfId="0" applyNumberFormat="1" applyBorder="1"/>
    <xf numFmtId="43" fontId="1" fillId="2" borderId="12" xfId="1" applyFont="1" applyFill="1" applyBorder="1"/>
    <xf numFmtId="0" fontId="1" fillId="2" borderId="11" xfId="0" applyNumberFormat="1" applyFont="1" applyFill="1" applyBorder="1" applyAlignment="1"/>
    <xf numFmtId="10" fontId="0" fillId="0" borderId="1" xfId="0" applyNumberFormat="1" applyBorder="1"/>
    <xf numFmtId="10" fontId="0" fillId="0" borderId="14" xfId="0" applyNumberFormat="1" applyBorder="1"/>
    <xf numFmtId="0" fontId="1" fillId="2" borderId="13" xfId="0" applyFont="1" applyFill="1" applyBorder="1"/>
    <xf numFmtId="43" fontId="0" fillId="0" borderId="14" xfId="1" applyFont="1" applyBorder="1"/>
    <xf numFmtId="10" fontId="1" fillId="2" borderId="13" xfId="0" applyNumberFormat="1" applyFont="1" applyFill="1" applyBorder="1"/>
    <xf numFmtId="1" fontId="0" fillId="0" borderId="1" xfId="0" applyNumberFormat="1" applyBorder="1"/>
    <xf numFmtId="1" fontId="1" fillId="2" borderId="11" xfId="0" applyNumberFormat="1" applyFont="1" applyFill="1" applyBorder="1"/>
    <xf numFmtId="2" fontId="0" fillId="0" borderId="14" xfId="0" applyNumberFormat="1" applyBorder="1"/>
    <xf numFmtId="0" fontId="1" fillId="2" borderId="12" xfId="0" applyFont="1" applyFill="1" applyBorder="1"/>
    <xf numFmtId="2" fontId="0" fillId="0" borderId="1" xfId="0" applyNumberFormat="1" applyBorder="1"/>
    <xf numFmtId="0" fontId="0" fillId="0" borderId="15" xfId="0" applyBorder="1"/>
    <xf numFmtId="10" fontId="0" fillId="0" borderId="15" xfId="0" applyNumberFormat="1" applyBorder="1"/>
    <xf numFmtId="43" fontId="0" fillId="0" borderId="15" xfId="1" applyFont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  <xf numFmtId="0" fontId="1" fillId="2" borderId="0" xfId="0" applyFont="1" applyFill="1" applyBorder="1"/>
    <xf numFmtId="0" fontId="0" fillId="0" borderId="0" xfId="0" applyBorder="1"/>
    <xf numFmtId="0" fontId="1" fillId="2" borderId="0" xfId="0" applyNumberFormat="1" applyFont="1" applyFill="1" applyBorder="1"/>
    <xf numFmtId="49" fontId="0" fillId="0" borderId="0" xfId="0" applyNumberFormat="1" applyBorder="1" applyAlignment="1">
      <alignment horizontal="left"/>
    </xf>
    <xf numFmtId="43" fontId="0" fillId="0" borderId="0" xfId="1" applyFont="1" applyBorder="1"/>
    <xf numFmtId="10" fontId="0" fillId="0" borderId="0" xfId="0" applyNumberFormat="1" applyBorder="1"/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34" borderId="0" xfId="0" applyFill="1" applyBorder="1"/>
    <xf numFmtId="0" fontId="0" fillId="35" borderId="0" xfId="0" applyFill="1" applyBorder="1"/>
    <xf numFmtId="0" fontId="0" fillId="36" borderId="0" xfId="0" applyFill="1" applyBorder="1"/>
    <xf numFmtId="0" fontId="0" fillId="37" borderId="0" xfId="0" applyFill="1" applyBorder="1"/>
    <xf numFmtId="0" fontId="0" fillId="38" borderId="0" xfId="0" applyFill="1" applyBorder="1"/>
    <xf numFmtId="0" fontId="0" fillId="39" borderId="0" xfId="0" applyFill="1" applyBorder="1"/>
    <xf numFmtId="0" fontId="0" fillId="40" borderId="0" xfId="0" applyFill="1" applyBorder="1"/>
    <xf numFmtId="0" fontId="0" fillId="41" borderId="0" xfId="0" applyFill="1" applyBorder="1"/>
    <xf numFmtId="0" fontId="0" fillId="42" borderId="0" xfId="0" applyFill="1" applyBorder="1"/>
    <xf numFmtId="0" fontId="0" fillId="43" borderId="0" xfId="0" applyFill="1" applyBorder="1"/>
    <xf numFmtId="0" fontId="0" fillId="44" borderId="0" xfId="0" applyFill="1" applyBorder="1"/>
    <xf numFmtId="0" fontId="0" fillId="45" borderId="0" xfId="0" applyFill="1" applyBorder="1"/>
    <xf numFmtId="0" fontId="0" fillId="46" borderId="0" xfId="0" applyFill="1" applyBorder="1"/>
    <xf numFmtId="1" fontId="1" fillId="47" borderId="0" xfId="0" applyNumberFormat="1" applyFont="1" applyFill="1" applyBorder="1"/>
    <xf numFmtId="0" fontId="1" fillId="47" borderId="0" xfId="0" applyFont="1" applyFill="1" applyBorder="1"/>
    <xf numFmtId="0" fontId="1" fillId="47" borderId="0" xfId="0" applyNumberFormat="1" applyFont="1" applyFill="1" applyBorder="1" applyAlignment="1"/>
    <xf numFmtId="43" fontId="1" fillId="47" borderId="0" xfId="1" applyFont="1" applyFill="1" applyBorder="1"/>
    <xf numFmtId="10" fontId="1" fillId="47" borderId="0" xfId="0" applyNumberFormat="1" applyFont="1" applyFill="1" applyBorder="1"/>
    <xf numFmtId="2" fontId="1" fillId="47" borderId="0" xfId="0" applyNumberFormat="1" applyFont="1" applyFill="1" applyBorder="1"/>
    <xf numFmtId="0" fontId="1" fillId="47" borderId="0" xfId="0" applyFont="1" applyFill="1" applyBorder="1" applyAlignment="1">
      <alignment horizontal="left"/>
    </xf>
    <xf numFmtId="4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F6600"/>
      <color rgb="FF808000"/>
      <color rgb="FF006600"/>
      <color rgb="FF666633"/>
      <color rgb="FF009900"/>
      <color rgb="FF003300"/>
      <color rgb="FF009200"/>
      <color rgb="FFFD6E5F"/>
      <color rgb="FFFF66FF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1.4890239619674787E-3"/>
          <c:y val="7.417633934219453E-4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Hoja1!$E$4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7"/>
            <c:bubble3D val="0"/>
            <c:spPr>
              <a:solidFill>
                <a:srgbClr val="00B0F0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dLbl>
              <c:idx val="1"/>
              <c:layout>
                <c:manualLayout>
                  <c:x val="-1.9794351007164708E-2"/>
                  <c:y val="-5.160486362478056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9235983011284614E-2"/>
                  <c:y val="-0.1073971909437370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846292978534239E-2"/>
                  <c:y val="6.309726292629106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1056394335056533E-2"/>
                  <c:y val="7.426820394844334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5919138754130174E-2"/>
                  <c:y val="-1.85456972259958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Hoja1!$B$5:$B$17</c:f>
              <c:strCache>
                <c:ptCount val="13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Cuerpos de Agua Artificial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Hoja1!$E$5:$E$17</c:f>
              <c:numCache>
                <c:formatCode>0.00%</c:formatCode>
                <c:ptCount val="13"/>
                <c:pt idx="0">
                  <c:v>3.1104463154037833E-2</c:v>
                </c:pt>
                <c:pt idx="1">
                  <c:v>0.13631762481936174</c:v>
                </c:pt>
                <c:pt idx="2">
                  <c:v>0.12564547436984433</c:v>
                </c:pt>
                <c:pt idx="3">
                  <c:v>1.5121163566796455E-2</c:v>
                </c:pt>
                <c:pt idx="4">
                  <c:v>3.2020790211629936E-2</c:v>
                </c:pt>
                <c:pt idx="5">
                  <c:v>3.0881441265954386E-2</c:v>
                </c:pt>
                <c:pt idx="6">
                  <c:v>7.0993067038462268E-2</c:v>
                </c:pt>
                <c:pt idx="7">
                  <c:v>2.7218478514143992E-2</c:v>
                </c:pt>
                <c:pt idx="8">
                  <c:v>0.27219533961885339</c:v>
                </c:pt>
                <c:pt idx="9">
                  <c:v>9.3859184699208168E-5</c:v>
                </c:pt>
                <c:pt idx="10">
                  <c:v>9.4880653969680161E-3</c:v>
                </c:pt>
                <c:pt idx="11">
                  <c:v>0.21968270245882823</c:v>
                </c:pt>
                <c:pt idx="12">
                  <c:v>2.9237530400420438E-2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1.9960456798117708E-3"/>
          <c:y val="2.3046919931821294E-4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Hoja1!$E$20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-2.6371245501768972E-2"/>
                  <c:y val="-7.70961228218250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5961817630880143E-3"/>
                  <c:y val="-3.708244746204553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Hoja1!$B$21:$B$22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Hoja1!$E$21:$E$22</c:f>
              <c:numCache>
                <c:formatCode>0.00%</c:formatCode>
                <c:ptCount val="2"/>
                <c:pt idx="0">
                  <c:v>0.33998649423358684</c:v>
                </c:pt>
                <c:pt idx="1">
                  <c:v>0.66001350576641316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0</xdr:row>
      <xdr:rowOff>57149</xdr:rowOff>
    </xdr:from>
    <xdr:to>
      <xdr:col>14</xdr:col>
      <xdr:colOff>455083</xdr:colOff>
      <xdr:row>15</xdr:row>
      <xdr:rowOff>84666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17993</xdr:colOff>
      <xdr:row>16</xdr:row>
      <xdr:rowOff>43391</xdr:rowOff>
    </xdr:from>
    <xdr:to>
      <xdr:col>14</xdr:col>
      <xdr:colOff>84667</xdr:colOff>
      <xdr:row>28</xdr:row>
      <xdr:rowOff>148166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tabSelected="1" topLeftCell="A4" zoomScale="90" zoomScaleNormal="90" workbookViewId="0">
      <selection activeCell="C22" sqref="C22"/>
    </sheetView>
  </sheetViews>
  <sheetFormatPr baseColWidth="10" defaultColWidth="9.140625" defaultRowHeight="15" x14ac:dyDescent="0.25"/>
  <cols>
    <col min="2" max="2" width="32.5703125" bestFit="1" customWidth="1"/>
    <col min="3" max="3" width="12.5703125" bestFit="1" customWidth="1"/>
    <col min="4" max="4" width="14" bestFit="1" customWidth="1"/>
    <col min="5" max="5" width="12" bestFit="1" customWidth="1"/>
    <col min="15" max="15" width="36.7109375" bestFit="1" customWidth="1"/>
  </cols>
  <sheetData>
    <row r="1" spans="1:16" x14ac:dyDescent="0.25">
      <c r="B1" s="22" t="s">
        <v>0</v>
      </c>
      <c r="C1" s="23" t="s">
        <v>22</v>
      </c>
      <c r="D1" s="23"/>
      <c r="E1" s="23"/>
      <c r="F1" s="23"/>
    </row>
    <row r="2" spans="1:16" x14ac:dyDescent="0.25">
      <c r="B2" s="24" t="s">
        <v>1</v>
      </c>
      <c r="C2" s="25" t="s">
        <v>23</v>
      </c>
      <c r="D2" s="23"/>
      <c r="E2" s="23"/>
      <c r="F2" s="23"/>
    </row>
    <row r="3" spans="1:16" x14ac:dyDescent="0.25">
      <c r="B3" s="23"/>
      <c r="C3" s="23"/>
      <c r="D3" s="23"/>
      <c r="E3" s="23"/>
      <c r="F3" s="23"/>
    </row>
    <row r="4" spans="1:16" x14ac:dyDescent="0.25">
      <c r="B4" s="43" t="s">
        <v>2</v>
      </c>
      <c r="C4" s="44" t="s">
        <v>3</v>
      </c>
      <c r="D4" s="44" t="s">
        <v>4</v>
      </c>
      <c r="E4" s="44" t="s">
        <v>5</v>
      </c>
      <c r="F4" s="23"/>
    </row>
    <row r="5" spans="1:16" x14ac:dyDescent="0.25">
      <c r="A5" s="30"/>
      <c r="B5" s="20" t="s">
        <v>6</v>
      </c>
      <c r="C5" s="50">
        <f>Hoja2!F$5*Hoja2!D5</f>
        <v>304.20164964648995</v>
      </c>
      <c r="D5" s="26">
        <f>C5/100</f>
        <v>3.0420164964648997</v>
      </c>
      <c r="E5" s="27">
        <f t="shared" ref="E5:E17" si="0">D5/D$18</f>
        <v>3.1104463154037833E-2</v>
      </c>
      <c r="F5" s="23"/>
      <c r="O5" s="20"/>
      <c r="P5" s="21"/>
    </row>
    <row r="6" spans="1:16" x14ac:dyDescent="0.25">
      <c r="A6" s="31"/>
      <c r="B6" s="20" t="s">
        <v>7</v>
      </c>
      <c r="C6" s="50">
        <f>Hoja2!F$5*Hoja2!D6</f>
        <v>1333.1863707333578</v>
      </c>
      <c r="D6" s="26">
        <f t="shared" ref="D6:D17" si="1">C6/100</f>
        <v>13.331863707333577</v>
      </c>
      <c r="E6" s="27">
        <f t="shared" si="0"/>
        <v>0.13631762481936174</v>
      </c>
      <c r="F6" s="23"/>
      <c r="O6" s="20"/>
      <c r="P6" s="21"/>
    </row>
    <row r="7" spans="1:16" x14ac:dyDescent="0.25">
      <c r="A7" s="32"/>
      <c r="B7" s="20" t="s">
        <v>19</v>
      </c>
      <c r="C7" s="50">
        <f>Hoja2!F$5*Hoja2!D7</f>
        <v>1228.8127393370773</v>
      </c>
      <c r="D7" s="26">
        <f t="shared" si="1"/>
        <v>12.288127393370774</v>
      </c>
      <c r="E7" s="27">
        <f t="shared" si="0"/>
        <v>0.12564547436984433</v>
      </c>
      <c r="F7" s="23"/>
      <c r="O7" s="20"/>
      <c r="P7" s="21"/>
    </row>
    <row r="8" spans="1:16" x14ac:dyDescent="0.25">
      <c r="A8" s="33"/>
      <c r="B8" s="20" t="s">
        <v>16</v>
      </c>
      <c r="C8" s="50">
        <f>Hoja2!F$5*Hoja2!D8</f>
        <v>147.88497968326931</v>
      </c>
      <c r="D8" s="26">
        <f t="shared" si="1"/>
        <v>1.478849796832693</v>
      </c>
      <c r="E8" s="27">
        <f t="shared" si="0"/>
        <v>1.5121163566796455E-2</v>
      </c>
      <c r="F8" s="23"/>
      <c r="O8" s="20"/>
      <c r="P8" s="21"/>
    </row>
    <row r="9" spans="1:16" x14ac:dyDescent="0.25">
      <c r="A9" s="34"/>
      <c r="B9" s="20" t="s">
        <v>20</v>
      </c>
      <c r="C9" s="50">
        <f>Hoja2!F$5*Hoja2!D9</f>
        <v>313.1633282697407</v>
      </c>
      <c r="D9" s="26">
        <f t="shared" si="1"/>
        <v>3.1316332826974072</v>
      </c>
      <c r="E9" s="27">
        <f t="shared" si="0"/>
        <v>3.2020790211629936E-2</v>
      </c>
      <c r="F9" s="23"/>
      <c r="O9" s="20"/>
      <c r="P9" s="21"/>
    </row>
    <row r="10" spans="1:16" x14ac:dyDescent="0.25">
      <c r="A10" s="35"/>
      <c r="B10" s="20" t="s">
        <v>21</v>
      </c>
      <c r="C10" s="50">
        <f>Hoja2!F$5*Hoja2!D10</f>
        <v>302.02049558103386</v>
      </c>
      <c r="D10" s="26">
        <f t="shared" si="1"/>
        <v>3.0202049558103385</v>
      </c>
      <c r="E10" s="27">
        <f t="shared" si="0"/>
        <v>3.0881441265954386E-2</v>
      </c>
      <c r="F10" s="23"/>
      <c r="O10" s="20"/>
      <c r="P10" s="21"/>
    </row>
    <row r="11" spans="1:16" x14ac:dyDescent="0.25">
      <c r="A11" s="36"/>
      <c r="B11" s="20" t="s">
        <v>17</v>
      </c>
      <c r="C11" s="50">
        <f>Hoja2!F$5*Hoja2!D11</f>
        <v>694.31219563616094</v>
      </c>
      <c r="D11" s="26">
        <f t="shared" si="1"/>
        <v>6.9431219563616091</v>
      </c>
      <c r="E11" s="27">
        <f t="shared" si="0"/>
        <v>7.0993067038462268E-2</v>
      </c>
      <c r="F11" s="23"/>
      <c r="O11" s="20"/>
      <c r="P11" s="21"/>
    </row>
    <row r="12" spans="1:16" x14ac:dyDescent="0.25">
      <c r="A12" s="37"/>
      <c r="B12" s="20" t="s">
        <v>18</v>
      </c>
      <c r="C12" s="50">
        <f>Hoja2!F$5*Hoja2!D12</f>
        <v>266.19671986832822</v>
      </c>
      <c r="D12" s="26">
        <f t="shared" si="1"/>
        <v>2.661967198683282</v>
      </c>
      <c r="E12" s="27">
        <f t="shared" si="0"/>
        <v>2.7218478514143992E-2</v>
      </c>
      <c r="F12" s="23"/>
      <c r="O12" s="20"/>
      <c r="P12" s="21"/>
    </row>
    <row r="13" spans="1:16" x14ac:dyDescent="0.25">
      <c r="A13" s="38"/>
      <c r="B13" s="20" t="s">
        <v>8</v>
      </c>
      <c r="C13" s="50">
        <f>Hoja2!F$5*Hoja2!D13</f>
        <v>2662.0704214723855</v>
      </c>
      <c r="D13" s="26">
        <f t="shared" si="1"/>
        <v>26.620704214723855</v>
      </c>
      <c r="E13" s="27">
        <f t="shared" si="0"/>
        <v>0.27219533961885339</v>
      </c>
      <c r="F13" s="23"/>
      <c r="O13" s="20"/>
      <c r="P13" s="21"/>
    </row>
    <row r="14" spans="1:16" x14ac:dyDescent="0.25">
      <c r="A14" s="39"/>
      <c r="B14" s="23" t="s">
        <v>9</v>
      </c>
      <c r="C14" s="50">
        <f>Hoja2!F$5*Hoja2!D14</f>
        <v>0.91794282635825564</v>
      </c>
      <c r="D14" s="26">
        <f t="shared" si="1"/>
        <v>9.1794282635825567E-3</v>
      </c>
      <c r="E14" s="27">
        <f t="shared" si="0"/>
        <v>9.3859184699208168E-5</v>
      </c>
      <c r="F14" s="23"/>
      <c r="O14" s="20"/>
      <c r="P14" s="21"/>
    </row>
    <row r="15" spans="1:16" x14ac:dyDescent="0.25">
      <c r="A15" s="40"/>
      <c r="B15" s="23" t="s">
        <v>14</v>
      </c>
      <c r="C15" s="50">
        <f>Hoja2!F$5*Hoja2!D15</f>
        <v>92.793279582347182</v>
      </c>
      <c r="D15" s="26">
        <f t="shared" si="1"/>
        <v>0.92793279582347177</v>
      </c>
      <c r="E15" s="27">
        <f t="shared" si="0"/>
        <v>9.4880653969680161E-3</v>
      </c>
      <c r="F15" s="23"/>
      <c r="O15" s="20"/>
      <c r="P15" s="21"/>
    </row>
    <row r="16" spans="1:16" x14ac:dyDescent="0.25">
      <c r="A16" s="41"/>
      <c r="B16" s="23" t="s">
        <v>10</v>
      </c>
      <c r="C16" s="50">
        <f>Hoja2!F$5*Hoja2!D16</f>
        <v>2148.4968300473397</v>
      </c>
      <c r="D16" s="26">
        <f t="shared" si="1"/>
        <v>21.484968300473398</v>
      </c>
      <c r="E16" s="27">
        <f t="shared" si="0"/>
        <v>0.21968270245882823</v>
      </c>
      <c r="F16" s="23"/>
      <c r="O16" s="20"/>
      <c r="P16" s="21"/>
    </row>
    <row r="17" spans="1:16" x14ac:dyDescent="0.25">
      <c r="A17" s="42"/>
      <c r="B17" s="23" t="s">
        <v>15</v>
      </c>
      <c r="C17" s="50">
        <f>Hoja2!F$5*Hoja2!D17</f>
        <v>285.94304731611186</v>
      </c>
      <c r="D17" s="26">
        <f t="shared" si="1"/>
        <v>2.8594304731611184</v>
      </c>
      <c r="E17" s="27">
        <f t="shared" si="0"/>
        <v>2.9237530400420438E-2</v>
      </c>
      <c r="F17" s="23"/>
      <c r="O17" s="20"/>
      <c r="P17" s="21"/>
    </row>
    <row r="18" spans="1:16" x14ac:dyDescent="0.25">
      <c r="B18" s="45" t="s">
        <v>11</v>
      </c>
      <c r="C18" s="46">
        <f>SUM(C5:C17)</f>
        <v>9780</v>
      </c>
      <c r="D18" s="46">
        <f>SUM(D5:D17)</f>
        <v>97.799999999999983</v>
      </c>
      <c r="E18" s="47">
        <f>SUM(E5:E17)</f>
        <v>1.0000000000000002</v>
      </c>
      <c r="F18" s="23"/>
      <c r="P18" s="19"/>
    </row>
    <row r="19" spans="1:16" x14ac:dyDescent="0.25">
      <c r="B19" s="23"/>
      <c r="C19" s="26"/>
      <c r="D19" s="23"/>
      <c r="E19" s="23"/>
      <c r="F19" s="23"/>
    </row>
    <row r="20" spans="1:16" x14ac:dyDescent="0.25">
      <c r="B20" s="43" t="s">
        <v>2</v>
      </c>
      <c r="C20" s="44" t="s">
        <v>3</v>
      </c>
      <c r="D20" s="48" t="s">
        <v>4</v>
      </c>
      <c r="E20" s="48" t="s">
        <v>5</v>
      </c>
      <c r="F20" s="23"/>
    </row>
    <row r="21" spans="1:16" x14ac:dyDescent="0.25">
      <c r="A21" s="34"/>
      <c r="B21" s="28" t="s">
        <v>12</v>
      </c>
      <c r="C21" s="26">
        <f>SUM(C6:C10)</f>
        <v>3325.0679136044791</v>
      </c>
      <c r="D21" s="26">
        <f>C21/100</f>
        <v>33.250679136044795</v>
      </c>
      <c r="E21" s="27">
        <f>D21/D$23</f>
        <v>0.33998649423358684</v>
      </c>
      <c r="F21" s="23"/>
    </row>
    <row r="22" spans="1:16" x14ac:dyDescent="0.25">
      <c r="A22" s="38"/>
      <c r="B22" s="29" t="s">
        <v>13</v>
      </c>
      <c r="C22" s="26">
        <f>C5+C12+C13+C14+C15+C16+C17+C11</f>
        <v>6454.9320863955218</v>
      </c>
      <c r="D22" s="26">
        <f>C22/100</f>
        <v>64.549320863955217</v>
      </c>
      <c r="E22" s="27">
        <f>D22/D$23</f>
        <v>0.66001350576641316</v>
      </c>
      <c r="F22" s="23"/>
    </row>
    <row r="23" spans="1:16" x14ac:dyDescent="0.25">
      <c r="B23" s="49" t="s">
        <v>11</v>
      </c>
      <c r="C23" s="46">
        <f>SUM(C21:C22)</f>
        <v>9780</v>
      </c>
      <c r="D23" s="46">
        <f>SUM(D21:D22)</f>
        <v>97.800000000000011</v>
      </c>
      <c r="E23" s="47">
        <f>SUM(E21:E22)</f>
        <v>1</v>
      </c>
      <c r="F23" s="23"/>
    </row>
    <row r="24" spans="1:16" x14ac:dyDescent="0.25">
      <c r="B24" s="23"/>
      <c r="C24" s="23"/>
      <c r="D24" s="23"/>
      <c r="E24" s="23"/>
      <c r="F24" s="23"/>
    </row>
    <row r="25" spans="1:16" x14ac:dyDescent="0.25">
      <c r="B25" s="23"/>
      <c r="C25" s="23"/>
      <c r="D25" s="23"/>
      <c r="E25" s="23"/>
      <c r="F25" s="23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8"/>
  <sheetViews>
    <sheetView workbookViewId="0">
      <selection activeCell="F12" sqref="F12"/>
    </sheetView>
  </sheetViews>
  <sheetFormatPr baseColWidth="10" defaultColWidth="9.140625" defaultRowHeight="15" x14ac:dyDescent="0.25"/>
  <cols>
    <col min="1" max="1" width="32.5703125" bestFit="1" customWidth="1"/>
    <col min="4" max="4" width="12" bestFit="1" customWidth="1"/>
  </cols>
  <sheetData>
    <row r="3" spans="1:6" ht="15.75" thickBot="1" x14ac:dyDescent="0.3"/>
    <row r="4" spans="1:6" ht="15.75" thickBot="1" x14ac:dyDescent="0.3">
      <c r="A4" s="12" t="s">
        <v>2</v>
      </c>
      <c r="B4" s="14" t="s">
        <v>3</v>
      </c>
      <c r="C4" s="14" t="s">
        <v>4</v>
      </c>
      <c r="D4" s="8" t="s">
        <v>5</v>
      </c>
      <c r="F4" s="22" t="s">
        <v>24</v>
      </c>
    </row>
    <row r="5" spans="1:6" x14ac:dyDescent="0.25">
      <c r="A5" s="3" t="s">
        <v>6</v>
      </c>
      <c r="B5" s="13">
        <v>295.77002457100002</v>
      </c>
      <c r="C5" s="9">
        <f>B5/100</f>
        <v>2.9577002457100003</v>
      </c>
      <c r="D5" s="7">
        <f t="shared" ref="D5:D17" si="0">C5/C$18</f>
        <v>3.110446315403783E-2</v>
      </c>
      <c r="F5">
        <v>9780</v>
      </c>
    </row>
    <row r="6" spans="1:6" x14ac:dyDescent="0.25">
      <c r="A6" s="11" t="s">
        <v>7</v>
      </c>
      <c r="B6" s="15">
        <v>1296.2341462899999</v>
      </c>
      <c r="C6" s="2">
        <f t="shared" ref="C6:C17" si="1">B6/100</f>
        <v>12.9623414629</v>
      </c>
      <c r="D6" s="6">
        <f t="shared" si="0"/>
        <v>0.13631762481936174</v>
      </c>
    </row>
    <row r="7" spans="1:6" x14ac:dyDescent="0.25">
      <c r="A7" s="11" t="s">
        <v>19</v>
      </c>
      <c r="B7" s="15">
        <v>1194.7534621499999</v>
      </c>
      <c r="C7" s="2">
        <f t="shared" si="1"/>
        <v>11.947534621499999</v>
      </c>
      <c r="D7" s="6">
        <f t="shared" si="0"/>
        <v>0.1256454743698443</v>
      </c>
    </row>
    <row r="8" spans="1:6" x14ac:dyDescent="0.25">
      <c r="A8" s="11" t="s">
        <v>16</v>
      </c>
      <c r="B8" s="15">
        <v>143.78601866700001</v>
      </c>
      <c r="C8" s="2">
        <f t="shared" si="1"/>
        <v>1.43786018667</v>
      </c>
      <c r="D8" s="6">
        <f t="shared" si="0"/>
        <v>1.5121163566796453E-2</v>
      </c>
    </row>
    <row r="9" spans="1:6" x14ac:dyDescent="0.25">
      <c r="A9" s="11" t="s">
        <v>20</v>
      </c>
      <c r="B9" s="15">
        <v>304.483310346</v>
      </c>
      <c r="C9" s="2">
        <f t="shared" si="1"/>
        <v>3.0448331034599998</v>
      </c>
      <c r="D9" s="6">
        <f t="shared" si="0"/>
        <v>3.2020790211629929E-2</v>
      </c>
    </row>
    <row r="10" spans="1:6" x14ac:dyDescent="0.25">
      <c r="A10" s="11" t="s">
        <v>21</v>
      </c>
      <c r="B10" s="15">
        <v>293.64932604000001</v>
      </c>
      <c r="C10" s="2">
        <f t="shared" si="1"/>
        <v>2.9364932604000002</v>
      </c>
      <c r="D10" s="6">
        <f t="shared" si="0"/>
        <v>3.0881441265954383E-2</v>
      </c>
    </row>
    <row r="11" spans="1:6" x14ac:dyDescent="0.25">
      <c r="A11" s="11" t="s">
        <v>17</v>
      </c>
      <c r="B11" s="15">
        <v>675.06778941499999</v>
      </c>
      <c r="C11" s="2">
        <f t="shared" si="1"/>
        <v>6.7506778941499999</v>
      </c>
      <c r="D11" s="6">
        <f t="shared" si="0"/>
        <v>7.0993067038462268E-2</v>
      </c>
    </row>
    <row r="12" spans="1:6" x14ac:dyDescent="0.25">
      <c r="A12" s="11" t="s">
        <v>18</v>
      </c>
      <c r="B12" s="15">
        <v>258.81848592099999</v>
      </c>
      <c r="C12" s="2">
        <f t="shared" si="1"/>
        <v>2.5881848592100001</v>
      </c>
      <c r="D12" s="6">
        <f t="shared" si="0"/>
        <v>2.7218478514143989E-2</v>
      </c>
    </row>
    <row r="13" spans="1:6" x14ac:dyDescent="0.25">
      <c r="A13" s="11" t="s">
        <v>8</v>
      </c>
      <c r="B13" s="15">
        <v>2588.2852209500002</v>
      </c>
      <c r="C13" s="2">
        <f t="shared" si="1"/>
        <v>25.882852209500001</v>
      </c>
      <c r="D13" s="6">
        <f t="shared" si="0"/>
        <v>0.27219533961885334</v>
      </c>
    </row>
    <row r="14" spans="1:6" x14ac:dyDescent="0.25">
      <c r="A14" s="1" t="s">
        <v>9</v>
      </c>
      <c r="B14" s="15">
        <v>0.89249999999100005</v>
      </c>
      <c r="C14" s="2">
        <f t="shared" si="1"/>
        <v>8.9249999999099997E-3</v>
      </c>
      <c r="D14" s="6">
        <f t="shared" si="0"/>
        <v>9.3859184699208141E-5</v>
      </c>
    </row>
    <row r="15" spans="1:6" x14ac:dyDescent="0.25">
      <c r="A15" s="1" t="s">
        <v>14</v>
      </c>
      <c r="B15" s="15">
        <v>90.221307524099998</v>
      </c>
      <c r="C15" s="2">
        <f t="shared" si="1"/>
        <v>0.90221307524100003</v>
      </c>
      <c r="D15" s="6">
        <f t="shared" si="0"/>
        <v>9.4880653969680144E-3</v>
      </c>
    </row>
    <row r="16" spans="1:6" x14ac:dyDescent="0.25">
      <c r="A16" s="1" t="s">
        <v>10</v>
      </c>
      <c r="B16" s="15">
        <v>2088.9464634800001</v>
      </c>
      <c r="C16" s="2">
        <f t="shared" si="1"/>
        <v>20.889464634800003</v>
      </c>
      <c r="D16" s="6">
        <f t="shared" si="0"/>
        <v>0.21968270245882818</v>
      </c>
    </row>
    <row r="17" spans="1:4" ht="15.75" thickBot="1" x14ac:dyDescent="0.3">
      <c r="A17" s="16" t="s">
        <v>15</v>
      </c>
      <c r="B17" s="16">
        <v>278.01749999999998</v>
      </c>
      <c r="C17" s="18">
        <f t="shared" si="1"/>
        <v>2.7801749999999998</v>
      </c>
      <c r="D17" s="17">
        <f t="shared" si="0"/>
        <v>2.9237530400420434E-2</v>
      </c>
    </row>
    <row r="18" spans="1:4" ht="15.75" thickBot="1" x14ac:dyDescent="0.3">
      <c r="A18" s="5" t="s">
        <v>11</v>
      </c>
      <c r="B18" s="4">
        <f>SUM(B5:B17)</f>
        <v>9508.9255553540916</v>
      </c>
      <c r="C18" s="4">
        <f>SUM(C5:C17)</f>
        <v>95.089255553540909</v>
      </c>
      <c r="D18" s="10">
        <f>SUM(D5:D17)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2015-04-27T19:02:43Z</dcterms:modified>
</cp:coreProperties>
</file>