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8" i="1" l="1"/>
  <c r="C17" i="1"/>
  <c r="C6" i="1" l="1"/>
  <c r="C7" i="1"/>
  <c r="C8" i="1"/>
  <c r="C9" i="1"/>
  <c r="C10" i="1"/>
  <c r="C11" i="1"/>
  <c r="C12" i="1"/>
  <c r="C13" i="1"/>
  <c r="C5" i="1"/>
  <c r="B14" i="2"/>
  <c r="C13" i="2"/>
  <c r="C12" i="2"/>
  <c r="C11" i="2"/>
  <c r="C10" i="2"/>
  <c r="C9" i="2"/>
  <c r="C8" i="2"/>
  <c r="C7" i="2"/>
  <c r="C6" i="2"/>
  <c r="C5" i="2"/>
  <c r="C14" i="2" s="1"/>
  <c r="D13" i="2" l="1"/>
  <c r="D9" i="2"/>
  <c r="D5" i="2"/>
  <c r="D11" i="2"/>
  <c r="D7" i="2"/>
  <c r="D8" i="2"/>
  <c r="D12" i="2"/>
  <c r="D6" i="2"/>
  <c r="D10" i="2"/>
  <c r="C14" i="1"/>
  <c r="D14" i="2" l="1"/>
  <c r="D6" i="1"/>
  <c r="D7" i="1"/>
  <c r="D8" i="1"/>
  <c r="D9" i="1"/>
  <c r="D10" i="1"/>
  <c r="D11" i="1"/>
  <c r="D12" i="1"/>
  <c r="D13" i="1"/>
  <c r="D5" i="1" l="1"/>
  <c r="D14" i="1" s="1"/>
  <c r="D18" i="1" l="1"/>
  <c r="E12" i="1" l="1"/>
  <c r="E7" i="1"/>
  <c r="E10" i="1"/>
  <c r="E11" i="1"/>
  <c r="E6" i="1"/>
  <c r="E8" i="1"/>
  <c r="E13" i="1"/>
  <c r="E9" i="1"/>
  <c r="C19" i="1"/>
  <c r="D17" i="1"/>
  <c r="D19" i="1" s="1"/>
  <c r="E18" i="1" s="1"/>
  <c r="E5" i="1" l="1"/>
  <c r="E14" i="1" s="1"/>
  <c r="E17" i="1"/>
  <c r="E19" i="1" s="1"/>
</calcChain>
</file>

<file path=xl/sharedStrings.xml><?xml version="1.0" encoding="utf-8"?>
<sst xmlns="http://schemas.openxmlformats.org/spreadsheetml/2006/main" count="40" uniqueCount="21">
  <si>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</si>
  <si>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</si>
  <si>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</si>
  <si>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</si>
  <si>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</si>
  <si>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</si>
  <si>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</si>
  <si>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</si>
  <si>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</si>
  <si>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</si>
  <si>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</si>
  <si>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</si>
  <si>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</si>
  <si>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</si>
  <si>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</si>
  <si>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Cafetales</t>
  </si>
  <si>
    <t>Bosque de Conífera Ralo</t>
  </si>
  <si>
    <t>Bosque Latifoliado Húmedo</t>
  </si>
  <si>
    <t>Dolores</t>
  </si>
  <si>
    <t>0407</t>
  </si>
  <si>
    <t>Area real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</si>
</sst>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2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D6E5F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4">
    <xf numFmtId="0" fontId="0" fillId="0" borderId="0" xfId="0"/>
    <xf numFmtId="43" fontId="0" fillId="0" borderId="1" xfId="1" applyFont="1" applyBorder="1"/>
    <xf numFmtId="1" fontId="0" fillId="0" borderId="14" xfId="0" applyNumberFormat="1" applyBorder="1"/>
    <xf numFmtId="43" fontId="1" fillId="2" borderId="12" xfId="1" applyFont="1" applyFill="1" applyBorder="1"/>
    <xf numFmtId="0" fontId="1" fillId="2" borderId="11" xfId="0" applyNumberFormat="1" applyFont="1" applyFill="1" applyBorder="1" applyAlignment="1"/>
    <xf numFmtId="10" fontId="0" fillId="0" borderId="1" xfId="0" applyNumberFormat="1" applyBorder="1"/>
    <xf numFmtId="10" fontId="0" fillId="0" borderId="14" xfId="0" applyNumberFormat="1" applyBorder="1"/>
    <xf numFmtId="0" fontId="1" fillId="2" borderId="13" xfId="0" applyFont="1" applyFill="1" applyBorder="1"/>
    <xf numFmtId="43" fontId="0" fillId="0" borderId="14" xfId="1" applyFont="1" applyBorder="1"/>
    <xf numFmtId="10" fontId="1" fillId="2" borderId="13" xfId="0" applyNumberFormat="1" applyFont="1" applyFill="1" applyBorder="1"/>
    <xf numFmtId="1" fontId="0" fillId="0" borderId="1" xfId="0" applyNumberFormat="1" applyBorder="1"/>
    <xf numFmtId="1" fontId="1" fillId="2" borderId="11" xfId="0" applyNumberFormat="1" applyFont="1" applyFill="1" applyBorder="1"/>
    <xf numFmtId="2" fontId="0" fillId="0" borderId="14" xfId="0" applyNumberFormat="1" applyBorder="1"/>
    <xf numFmtId="0" fontId="1" fillId="2" borderId="12" xfId="0" applyFont="1" applyFill="1" applyBorder="1"/>
    <xf numFmtId="2" fontId="0" fillId="0" borderId="1" xfId="0" applyNumberFormat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  <xf numFmtId="0" fontId="1" fillId="2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2" borderId="0" xfId="0" applyNumberFormat="1" applyFont="1" applyFill="1" applyBorder="1"/>
    <xf numFmtId="49" fontId="0" fillId="0" borderId="0" xfId="0" applyNumberFormat="1" applyBorder="1" applyAlignment="1">
      <alignment horizontal="left"/>
    </xf>
    <xf numFmtId="43" fontId="0" fillId="0" borderId="0" xfId="1" applyFont="1" applyBorder="1"/>
    <xf numFmtId="10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34" borderId="0" xfId="0" applyFill="1" applyBorder="1"/>
    <xf numFmtId="0" fontId="0" fillId="35" borderId="0" xfId="0" applyFill="1" applyBorder="1"/>
    <xf numFmtId="0" fontId="0" fillId="36" borderId="0" xfId="0" applyFill="1" applyBorder="1"/>
    <xf numFmtId="0" fontId="0" fillId="37" borderId="0" xfId="0" applyFill="1" applyBorder="1"/>
    <xf numFmtId="0" fontId="0" fillId="38" borderId="0" xfId="0" applyFill="1" applyBorder="1"/>
    <xf numFmtId="0" fontId="0" fillId="39" borderId="0" xfId="0" applyFill="1" applyBorder="1"/>
    <xf numFmtId="0" fontId="0" fillId="40" borderId="0" xfId="0" applyFill="1" applyBorder="1"/>
    <xf numFmtId="0" fontId="0" fillId="41" borderId="0" xfId="0" applyFill="1" applyBorder="1"/>
    <xf numFmtId="0" fontId="0" fillId="42" borderId="0" xfId="0" applyFill="1" applyBorder="1"/>
    <xf numFmtId="1" fontId="1" fillId="43" borderId="0" xfId="0" applyNumberFormat="1" applyFont="1" applyFill="1" applyBorder="1"/>
    <xf numFmtId="0" fontId="1" fillId="43" borderId="0" xfId="0" applyFont="1" applyFill="1" applyBorder="1"/>
    <xf numFmtId="0" fontId="1" fillId="43" borderId="0" xfId="0" applyNumberFormat="1" applyFont="1" applyFill="1" applyBorder="1" applyAlignment="1"/>
    <xf numFmtId="43" fontId="1" fillId="43" borderId="0" xfId="1" applyFont="1" applyFill="1" applyBorder="1"/>
    <xf numFmtId="10" fontId="1" fillId="43" borderId="0" xfId="0" applyNumberFormat="1" applyFont="1" applyFill="1" applyBorder="1"/>
    <xf numFmtId="2" fontId="1" fillId="43" borderId="0" xfId="0" applyNumberFormat="1" applyFont="1" applyFill="1" applyBorder="1"/>
    <xf numFmtId="0" fontId="1" fillId="43" borderId="0" xfId="0" applyFont="1" applyFill="1" applyBorder="1" applyAlignment="1">
      <alignment horizontal="left"/>
    </xf>
    <xf numFmtId="4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006600"/>
      <color rgb="FF009200"/>
      <color rgb="FF003300"/>
      <color rgb="FF009900"/>
      <color rgb="FF666633"/>
      <color rgb="FF808000"/>
      <color rgb="FFFF66F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9.4912378376943522E-5"/>
          <c:y val="4.1757793593030119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900"/>
              </a:solidFill>
            </c:spPr>
          </c:dPt>
          <c:dPt>
            <c:idx val="1"/>
            <c:bubble3D val="0"/>
            <c:spPr>
              <a:solidFill>
                <a:srgbClr val="009900"/>
              </a:solidFill>
            </c:spPr>
          </c:dPt>
          <c:dPt>
            <c:idx val="2"/>
            <c:bubble3D val="0"/>
            <c:spPr>
              <a:solidFill>
                <a:srgbClr val="009200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F6600"/>
              </a:solidFill>
            </c:spPr>
          </c:dPt>
          <c:dPt>
            <c:idx val="8"/>
            <c:bubble3D val="0"/>
            <c:spPr>
              <a:solidFill>
                <a:srgbClr val="FD6E5F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dLbl>
              <c:idx val="4"/>
              <c:layout>
                <c:manualLayout>
                  <c:x val="7.0344742260752763E-3"/>
                  <c:y val="-2.28866769445888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5771892149844908E-2"/>
                  <c:y val="-5.617601539298113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217229159486376E-2"/>
                  <c:y val="4.7169388523385261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Hoja1!$B$5:$B$13</c:f>
              <c:strCache>
                <c:ptCount val="9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Húmedo</c:v>
                </c:pt>
                <c:pt idx="4">
                  <c:v>Cafetales</c:v>
                </c:pt>
                <c:pt idx="5">
                  <c:v>Pastos/Cultivos</c:v>
                </c:pt>
                <c:pt idx="6">
                  <c:v>Vegetación Secundaria Decidua</c:v>
                </c:pt>
                <c:pt idx="7">
                  <c:v>Vegetación Secundaria Húmeda</c:v>
                </c:pt>
                <c:pt idx="8">
                  <c:v>Zona Urbana Discontinua</c:v>
                </c:pt>
              </c:strCache>
            </c:strRef>
          </c:cat>
          <c:val>
            <c:numRef>
              <c:f>Hoja1!$E$5:$E$13</c:f>
              <c:numCache>
                <c:formatCode>0.00%</c:formatCode>
                <c:ptCount val="9"/>
                <c:pt idx="0">
                  <c:v>1.0169555408902497E-2</c:v>
                </c:pt>
                <c:pt idx="1">
                  <c:v>1.0752890727773275E-3</c:v>
                </c:pt>
                <c:pt idx="2">
                  <c:v>1.9139516306064446E-4</c:v>
                </c:pt>
                <c:pt idx="3">
                  <c:v>2.223059830741065E-2</c:v>
                </c:pt>
                <c:pt idx="4">
                  <c:v>0.20549533947293708</c:v>
                </c:pt>
                <c:pt idx="5">
                  <c:v>0.61157303749794156</c:v>
                </c:pt>
                <c:pt idx="6">
                  <c:v>1.2902235348260297E-2</c:v>
                </c:pt>
                <c:pt idx="7">
                  <c:v>0.11616241973046083</c:v>
                </c:pt>
                <c:pt idx="8">
                  <c:v>2.0200129998249078E-2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1.0488032824131869E-3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Hoja1!$E$16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5.9464783463157679E-2"/>
                  <c:y val="-7.8804923098436724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503543175113375"/>
                  <c:y val="-7.97507763960076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Hoja1!$B$17:$B$18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Hoja1!$E$17:$E$18</c:f>
              <c:numCache>
                <c:formatCode>0.00%</c:formatCode>
                <c:ptCount val="2"/>
                <c:pt idx="0">
                  <c:v>2.3497282543248628E-2</c:v>
                </c:pt>
                <c:pt idx="1">
                  <c:v>0.97650271745675132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31751</xdr:colOff>
      <xdr:row>0</xdr:row>
      <xdr:rowOff>57149</xdr:rowOff>
    </xdr:from>
    <xdr:to>
      <xdr:col>14</xdr:col>
      <xdr:colOff>677334</xdr:colOff>
      <xdr:row>14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70909</xdr:colOff>
      <xdr:row>15</xdr:row>
      <xdr:rowOff>148165</xdr:rowOff>
    </xdr:from>
    <xdr:to>
      <xdr:col>14</xdr:col>
      <xdr:colOff>169333</xdr:colOff>
      <xdr:row>28</xdr:row>
      <xdr:rowOff>50799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zoomScale="90" zoomScaleNormal="90" workbookViewId="0">
      <selection activeCell="C18" sqref="C18"/>
    </sheetView>
  </sheetViews>
  <sheetFormatPr baseColWidth="10" defaultColWidth="9.140625" defaultRowHeight="15" x14ac:dyDescent="0.25"/>
  <cols>
    <col min="2" max="2" width="32.5703125" bestFit="1" customWidth="1"/>
    <col min="3" max="3" width="12.5703125" bestFit="1" customWidth="1"/>
    <col min="4" max="4" width="14" bestFit="1" customWidth="1"/>
    <col min="5" max="5" width="12" bestFit="1" customWidth="1"/>
    <col min="15" max="15" width="36.7109375" bestFit="1" customWidth="1"/>
  </cols>
  <sheetData>
    <row r="1" spans="1:16" x14ac:dyDescent="0.25">
      <c r="B1" s="18" t="s">
        <v>0</v>
      </c>
      <c r="C1" s="20" t="s">
        <v>18</v>
      </c>
      <c r="D1" s="19"/>
      <c r="E1" s="17"/>
      <c r="F1" s="19"/>
    </row>
    <row r="2" spans="1:16" x14ac:dyDescent="0.25">
      <c r="B2" s="21" t="s">
        <v>1</v>
      </c>
      <c r="C2" s="22" t="s">
        <v>19</v>
      </c>
      <c r="D2" s="19"/>
      <c r="E2" s="19"/>
      <c r="F2" s="19"/>
    </row>
    <row r="3" spans="1:16" x14ac:dyDescent="0.25">
      <c r="B3" s="19"/>
      <c r="C3" s="19"/>
      <c r="D3" s="19"/>
      <c r="E3" s="19"/>
      <c r="F3" s="19"/>
    </row>
    <row r="4" spans="1:16" x14ac:dyDescent="0.25">
      <c r="B4" s="36" t="s">
        <v>2</v>
      </c>
      <c r="C4" s="37" t="s">
        <v>3</v>
      </c>
      <c r="D4" s="37" t="s">
        <v>4</v>
      </c>
      <c r="E4" s="37" t="s">
        <v>5</v>
      </c>
      <c r="F4" s="19"/>
    </row>
    <row r="5" spans="1:16" x14ac:dyDescent="0.25">
      <c r="A5" s="27"/>
      <c r="B5" s="16" t="s">
        <v>6</v>
      </c>
      <c r="C5" s="43">
        <f>Hoja2!F$5*Hoja2!D5</f>
        <v>47.898605975930771</v>
      </c>
      <c r="D5" s="23">
        <f>C5/100</f>
        <v>0.47898605975930769</v>
      </c>
      <c r="E5" s="24">
        <f t="shared" ref="E5:E13" si="0">D5/D$14</f>
        <v>1.0169555408902497E-2</v>
      </c>
      <c r="F5" s="19"/>
      <c r="O5" s="16"/>
      <c r="P5" s="17"/>
    </row>
    <row r="6" spans="1:16" x14ac:dyDescent="0.25">
      <c r="A6" s="28"/>
      <c r="B6" s="16" t="s">
        <v>7</v>
      </c>
      <c r="C6" s="43">
        <f>Hoja2!F$5*Hoja2!D6</f>
        <v>5.0646115327812131</v>
      </c>
      <c r="D6" s="23">
        <f t="shared" ref="D6:D13" si="1">C6/100</f>
        <v>5.064611532781213E-2</v>
      </c>
      <c r="E6" s="24">
        <f t="shared" si="0"/>
        <v>1.0752890727773275E-3</v>
      </c>
      <c r="F6" s="19"/>
      <c r="O6" s="16"/>
      <c r="P6" s="17"/>
    </row>
    <row r="7" spans="1:16" x14ac:dyDescent="0.25">
      <c r="A7" s="29"/>
      <c r="B7" s="16" t="s">
        <v>16</v>
      </c>
      <c r="C7" s="43">
        <f>Hoja2!F$5*Hoja2!D7</f>
        <v>0.90147121801563557</v>
      </c>
      <c r="D7" s="23">
        <f t="shared" si="1"/>
        <v>9.0147121801563562E-3</v>
      </c>
      <c r="E7" s="24">
        <f t="shared" si="0"/>
        <v>1.9139516306064446E-4</v>
      </c>
      <c r="F7" s="19"/>
      <c r="O7" s="16"/>
      <c r="P7" s="17"/>
    </row>
    <row r="8" spans="1:16" x14ac:dyDescent="0.25">
      <c r="A8" s="30"/>
      <c r="B8" s="16" t="s">
        <v>17</v>
      </c>
      <c r="C8" s="43">
        <f>Hoja2!F$5*Hoja2!D8</f>
        <v>104.70611802790418</v>
      </c>
      <c r="D8" s="23">
        <f t="shared" si="1"/>
        <v>1.0470611802790417</v>
      </c>
      <c r="E8" s="24">
        <f t="shared" si="0"/>
        <v>2.223059830741065E-2</v>
      </c>
      <c r="F8" s="19"/>
      <c r="O8" s="16"/>
      <c r="P8" s="17"/>
    </row>
    <row r="9" spans="1:16" x14ac:dyDescent="0.25">
      <c r="A9" s="31"/>
      <c r="B9" s="16" t="s">
        <v>15</v>
      </c>
      <c r="C9" s="43">
        <f>Hoja2!F$5*Hoja2!D9</f>
        <v>967.88304891753376</v>
      </c>
      <c r="D9" s="23">
        <f t="shared" si="1"/>
        <v>9.6788304891753381</v>
      </c>
      <c r="E9" s="24">
        <f t="shared" si="0"/>
        <v>0.20549533947293708</v>
      </c>
      <c r="F9" s="19"/>
      <c r="O9" s="16"/>
      <c r="P9" s="17"/>
    </row>
    <row r="10" spans="1:16" x14ac:dyDescent="0.25">
      <c r="A10" s="32"/>
      <c r="B10" s="16" t="s">
        <v>8</v>
      </c>
      <c r="C10" s="43">
        <f>Hoja2!F$5*Hoja2!D10</f>
        <v>2880.5090066153052</v>
      </c>
      <c r="D10" s="23">
        <f t="shared" si="1"/>
        <v>28.805090066153053</v>
      </c>
      <c r="E10" s="24">
        <f t="shared" si="0"/>
        <v>0.61157303749794156</v>
      </c>
      <c r="F10" s="19"/>
      <c r="O10" s="16"/>
      <c r="P10" s="17"/>
    </row>
    <row r="11" spans="1:16" x14ac:dyDescent="0.25">
      <c r="A11" s="33"/>
      <c r="B11" s="16" t="s">
        <v>13</v>
      </c>
      <c r="C11" s="43">
        <f>Hoja2!F$5*Hoja2!D11</f>
        <v>60.769528490306016</v>
      </c>
      <c r="D11" s="23">
        <f t="shared" si="1"/>
        <v>0.60769528490306013</v>
      </c>
      <c r="E11" s="24">
        <f t="shared" si="0"/>
        <v>1.2902235348260297E-2</v>
      </c>
      <c r="F11" s="19"/>
      <c r="O11" s="16"/>
      <c r="P11" s="17"/>
    </row>
    <row r="12" spans="1:16" x14ac:dyDescent="0.25">
      <c r="A12" s="34"/>
      <c r="B12" s="16" t="s">
        <v>9</v>
      </c>
      <c r="C12" s="43">
        <f>Hoja2!F$5*Hoja2!D12</f>
        <v>547.12499693047062</v>
      </c>
      <c r="D12" s="23">
        <f t="shared" si="1"/>
        <v>5.4712499693047061</v>
      </c>
      <c r="E12" s="24">
        <f t="shared" si="0"/>
        <v>0.11616241973046083</v>
      </c>
      <c r="F12" s="19"/>
      <c r="O12" s="16"/>
      <c r="P12" s="17"/>
    </row>
    <row r="13" spans="1:16" x14ac:dyDescent="0.25">
      <c r="A13" s="35"/>
      <c r="B13" s="16" t="s">
        <v>14</v>
      </c>
      <c r="C13" s="43">
        <f>Hoja2!F$5*Hoja2!D13</f>
        <v>95.142612291753167</v>
      </c>
      <c r="D13" s="23">
        <f t="shared" si="1"/>
        <v>0.9514261229175317</v>
      </c>
      <c r="E13" s="24">
        <f t="shared" si="0"/>
        <v>2.0200129998249078E-2</v>
      </c>
      <c r="F13" s="19"/>
      <c r="O13" s="16"/>
      <c r="P13" s="17"/>
    </row>
    <row r="14" spans="1:16" x14ac:dyDescent="0.25">
      <c r="B14" s="38" t="s">
        <v>10</v>
      </c>
      <c r="C14" s="39">
        <f>SUM(C5:C13)</f>
        <v>4710</v>
      </c>
      <c r="D14" s="39">
        <f>SUM(D5:D13)</f>
        <v>47.100000000000009</v>
      </c>
      <c r="E14" s="40">
        <f>SUM(E5:E13)</f>
        <v>0.99999999999999989</v>
      </c>
      <c r="F14" s="19"/>
      <c r="P14" s="15"/>
    </row>
    <row r="15" spans="1:16" x14ac:dyDescent="0.25">
      <c r="B15" s="19"/>
      <c r="C15" s="23"/>
      <c r="D15" s="19"/>
      <c r="E15" s="19"/>
      <c r="F15" s="19"/>
    </row>
    <row r="16" spans="1:16" x14ac:dyDescent="0.25">
      <c r="B16" s="36" t="s">
        <v>2</v>
      </c>
      <c r="C16" s="37" t="s">
        <v>3</v>
      </c>
      <c r="D16" s="41" t="s">
        <v>4</v>
      </c>
      <c r="E16" s="41" t="s">
        <v>5</v>
      </c>
      <c r="F16" s="19"/>
    </row>
    <row r="17" spans="1:6" x14ac:dyDescent="0.25">
      <c r="A17" s="30"/>
      <c r="B17" s="25" t="s">
        <v>11</v>
      </c>
      <c r="C17" s="23">
        <f>C6+C7+C8</f>
        <v>110.67220077870103</v>
      </c>
      <c r="D17" s="23">
        <f>C17/100</f>
        <v>1.1067220077870104</v>
      </c>
      <c r="E17" s="24">
        <f>D17/D$19</f>
        <v>2.3497282543248628E-2</v>
      </c>
      <c r="F17" s="19"/>
    </row>
    <row r="18" spans="1:6" x14ac:dyDescent="0.25">
      <c r="A18" s="32"/>
      <c r="B18" s="26" t="s">
        <v>12</v>
      </c>
      <c r="C18" s="23">
        <f>C5+C9+C10+C11+C12+C13</f>
        <v>4599.3277992212988</v>
      </c>
      <c r="D18" s="23">
        <f>C18/100</f>
        <v>45.993277992212988</v>
      </c>
      <c r="E18" s="24">
        <f>D18/D$19</f>
        <v>0.97650271745675132</v>
      </c>
      <c r="F18" s="19"/>
    </row>
    <row r="19" spans="1:6" x14ac:dyDescent="0.25">
      <c r="B19" s="42" t="s">
        <v>10</v>
      </c>
      <c r="C19" s="39">
        <f>SUM(C17:C18)</f>
        <v>4710</v>
      </c>
      <c r="D19" s="39">
        <f>SUM(D17:D18)</f>
        <v>47.1</v>
      </c>
      <c r="E19" s="40">
        <f>SUM(E17:E18)</f>
        <v>1</v>
      </c>
      <c r="F19" s="19"/>
    </row>
    <row r="20" spans="1:6" x14ac:dyDescent="0.25">
      <c r="B20" s="19"/>
      <c r="C20" s="19"/>
      <c r="D20" s="19"/>
      <c r="E20" s="19"/>
      <c r="F20" s="19"/>
    </row>
    <row r="21" spans="1:6" x14ac:dyDescent="0.25">
      <c r="B21" s="19"/>
      <c r="C21" s="19"/>
      <c r="D21" s="19"/>
      <c r="E21" s="19"/>
      <c r="F21" s="19"/>
    </row>
    <row r="22" spans="1:6" x14ac:dyDescent="0.25">
      <c r="B22" s="19"/>
      <c r="C22" s="19"/>
      <c r="D22" s="19"/>
      <c r="E22" s="19"/>
      <c r="F22" s="19"/>
    </row>
    <row r="23" spans="1:6" x14ac:dyDescent="0.25">
      <c r="B23" s="19"/>
      <c r="C23" s="19"/>
      <c r="D23" s="19"/>
      <c r="E23" s="19"/>
      <c r="F23" s="19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workbookViewId="0">
      <selection activeCell="F11" sqref="F11"/>
    </sheetView>
  </sheetViews>
  <sheetFormatPr baseColWidth="10" defaultColWidth="9.140625" defaultRowHeight="15" x14ac:dyDescent="0.25"/>
  <cols>
    <col min="1" max="1" width="32.5703125" bestFit="1" customWidth="1"/>
    <col min="4" max="4" width="12" bestFit="1" customWidth="1"/>
  </cols>
  <sheetData>
    <row r="3" spans="1:6" ht="15.75" thickBot="1" x14ac:dyDescent="0.3"/>
    <row r="4" spans="1:6" ht="15.75" thickBot="1" x14ac:dyDescent="0.3">
      <c r="A4" s="11" t="s">
        <v>2</v>
      </c>
      <c r="B4" s="13" t="s">
        <v>3</v>
      </c>
      <c r="C4" s="13" t="s">
        <v>4</v>
      </c>
      <c r="D4" s="7" t="s">
        <v>5</v>
      </c>
      <c r="F4" s="18" t="s">
        <v>20</v>
      </c>
    </row>
    <row r="5" spans="1:6" x14ac:dyDescent="0.25">
      <c r="A5" s="2" t="s">
        <v>6</v>
      </c>
      <c r="B5" s="12">
        <v>48.422442868499999</v>
      </c>
      <c r="C5" s="8">
        <f>B5/100</f>
        <v>0.48422442868499999</v>
      </c>
      <c r="D5" s="6">
        <f t="shared" ref="D5:D13" si="0">C5/C$14</f>
        <v>1.0169555408902499E-2</v>
      </c>
      <c r="F5">
        <v>4710</v>
      </c>
    </row>
    <row r="6" spans="1:6" x14ac:dyDescent="0.25">
      <c r="A6" s="10" t="s">
        <v>7</v>
      </c>
      <c r="B6" s="14">
        <v>5.1200000000100001</v>
      </c>
      <c r="C6" s="1">
        <f t="shared" ref="C6:C13" si="1">B6/100</f>
        <v>5.1200000000099999E-2</v>
      </c>
      <c r="D6" s="5">
        <f t="shared" si="0"/>
        <v>1.0752890727773277E-3</v>
      </c>
    </row>
    <row r="7" spans="1:6" x14ac:dyDescent="0.25">
      <c r="A7" s="10" t="s">
        <v>16</v>
      </c>
      <c r="B7" s="14">
        <v>0.91133004108500004</v>
      </c>
      <c r="C7" s="1">
        <f t="shared" si="1"/>
        <v>9.1133004108500011E-3</v>
      </c>
      <c r="D7" s="5">
        <f t="shared" si="0"/>
        <v>1.9139516306064449E-4</v>
      </c>
    </row>
    <row r="8" spans="1:6" x14ac:dyDescent="0.25">
      <c r="A8" s="10" t="s">
        <v>17</v>
      </c>
      <c r="B8" s="14">
        <v>105.851222909</v>
      </c>
      <c r="C8" s="1">
        <f t="shared" si="1"/>
        <v>1.05851222909</v>
      </c>
      <c r="D8" s="5">
        <f t="shared" si="0"/>
        <v>2.2230598307410653E-2</v>
      </c>
    </row>
    <row r="9" spans="1:6" x14ac:dyDescent="0.25">
      <c r="A9" s="10" t="s">
        <v>15</v>
      </c>
      <c r="B9" s="14">
        <v>978.468176363</v>
      </c>
      <c r="C9" s="1">
        <f t="shared" si="1"/>
        <v>9.7846817636299992</v>
      </c>
      <c r="D9" s="5">
        <f t="shared" si="0"/>
        <v>0.20549533947293711</v>
      </c>
    </row>
    <row r="10" spans="1:6" x14ac:dyDescent="0.25">
      <c r="A10" s="10" t="s">
        <v>8</v>
      </c>
      <c r="B10" s="14">
        <v>2912.0113198099998</v>
      </c>
      <c r="C10" s="1">
        <f t="shared" si="1"/>
        <v>29.120113198099997</v>
      </c>
      <c r="D10" s="5">
        <f t="shared" si="0"/>
        <v>0.61157303749794167</v>
      </c>
    </row>
    <row r="11" spans="1:6" x14ac:dyDescent="0.25">
      <c r="A11" s="10" t="s">
        <v>13</v>
      </c>
      <c r="B11" s="14">
        <v>61.434126557799999</v>
      </c>
      <c r="C11" s="1">
        <f t="shared" si="1"/>
        <v>0.61434126557799995</v>
      </c>
      <c r="D11" s="5">
        <f t="shared" si="0"/>
        <v>1.2902235348260301E-2</v>
      </c>
    </row>
    <row r="12" spans="1:6" x14ac:dyDescent="0.25">
      <c r="A12" s="10" t="s">
        <v>9</v>
      </c>
      <c r="B12" s="14">
        <v>553.10855850600001</v>
      </c>
      <c r="C12" s="1">
        <f t="shared" si="1"/>
        <v>5.5310855850600005</v>
      </c>
      <c r="D12" s="5">
        <f t="shared" si="0"/>
        <v>0.11616241973046085</v>
      </c>
    </row>
    <row r="13" spans="1:6" ht="15.75" thickBot="1" x14ac:dyDescent="0.3">
      <c r="A13" s="10" t="s">
        <v>14</v>
      </c>
      <c r="B13" s="14">
        <v>96.183127132600006</v>
      </c>
      <c r="C13" s="1">
        <f t="shared" si="1"/>
        <v>0.9618312713260001</v>
      </c>
      <c r="D13" s="5">
        <f t="shared" si="0"/>
        <v>2.0200129998249081E-2</v>
      </c>
    </row>
    <row r="14" spans="1:6" ht="15.75" thickBot="1" x14ac:dyDescent="0.3">
      <c r="A14" s="4" t="s">
        <v>10</v>
      </c>
      <c r="B14" s="3">
        <f>SUM(B5:B13)</f>
        <v>4761.5103041879947</v>
      </c>
      <c r="C14" s="3">
        <f>SUM(C5:C13)</f>
        <v>47.615103041879941</v>
      </c>
      <c r="D14" s="9">
        <f>SUM(D5:D13)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2015-04-27T19:03:05Z</dcterms:modified>
</cp:coreProperties>
</file>