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4" i="1" l="1"/>
  <c r="C23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B20" i="2"/>
  <c r="C19" i="2"/>
  <c r="C18" i="2"/>
  <c r="D18" i="2" s="1"/>
  <c r="C17" i="2"/>
  <c r="C16" i="2"/>
  <c r="D16" i="2" s="1"/>
  <c r="C15" i="2"/>
  <c r="C14" i="2"/>
  <c r="D14" i="2" s="1"/>
  <c r="C13" i="2"/>
  <c r="C12" i="2"/>
  <c r="D12" i="2" s="1"/>
  <c r="C11" i="2"/>
  <c r="C10" i="2"/>
  <c r="D10" i="2" s="1"/>
  <c r="C9" i="2"/>
  <c r="C8" i="2"/>
  <c r="D8" i="2" s="1"/>
  <c r="C7" i="2"/>
  <c r="C6" i="2"/>
  <c r="D6" i="2" s="1"/>
  <c r="C5" i="2"/>
  <c r="C20" i="2" s="1"/>
  <c r="D9" i="2" l="1"/>
  <c r="D13" i="2"/>
  <c r="D17" i="2"/>
  <c r="D7" i="2"/>
  <c r="D11" i="2"/>
  <c r="D15" i="2"/>
  <c r="D19" i="2"/>
  <c r="D5" i="2"/>
  <c r="D20" i="2" l="1"/>
  <c r="C20" i="1"/>
  <c r="D17" i="1"/>
  <c r="D18" i="1"/>
  <c r="D19" i="1"/>
  <c r="D15" i="1" l="1"/>
  <c r="D16" i="1"/>
  <c r="D14" i="1" l="1"/>
  <c r="D5" i="1" l="1"/>
  <c r="D6" i="1"/>
  <c r="D24" i="1" l="1"/>
  <c r="D7" i="1"/>
  <c r="D8" i="1"/>
  <c r="D9" i="1"/>
  <c r="D10" i="1"/>
  <c r="D11" i="1"/>
  <c r="D12" i="1"/>
  <c r="D13" i="1"/>
  <c r="D20" i="1" l="1"/>
  <c r="E19" i="1" s="1"/>
  <c r="C25" i="1"/>
  <c r="D23" i="1"/>
  <c r="D25" i="1" s="1"/>
  <c r="E24" i="1" s="1"/>
  <c r="E17" i="1" l="1"/>
  <c r="E15" i="1"/>
  <c r="E18" i="1"/>
  <c r="E14" i="1"/>
  <c r="E16" i="1"/>
  <c r="E6" i="1"/>
  <c r="E5" i="1"/>
  <c r="E13" i="1"/>
  <c r="E12" i="1"/>
  <c r="E7" i="1"/>
  <c r="E8" i="1"/>
  <c r="E11" i="1"/>
  <c r="E9" i="1"/>
  <c r="E10" i="1"/>
  <c r="E23" i="1"/>
  <c r="E25" i="1" s="1"/>
  <c r="E20" i="1" l="1"/>
</calcChain>
</file>

<file path=xl/sharedStrings.xml><?xml version="1.0" encoding="utf-8"?>
<sst xmlns="http://schemas.openxmlformats.org/spreadsheetml/2006/main" count="52" uniqueCount="27">
  <si>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</si>
  <si>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</si>
  <si>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</si>
  <si>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</si>
  <si>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</si>
  <si>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</si>
  <si>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</si>
  <si>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</si>
  <si>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</si>
  <si>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</si>
  <si>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</si>
  <si>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</si>
  <si>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</si>
  <si>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</si>
  <si>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</si>
  <si>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</si>
  <si>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Área Húmeda Continental</t>
  </si>
  <si>
    <t>Arenal de Playa</t>
  </si>
  <si>
    <t>Lagos y Lagunas Naturales</t>
  </si>
  <si>
    <t>Bosque de Conífera Denso</t>
  </si>
  <si>
    <t>Bosque de Conífera Ralo</t>
  </si>
  <si>
    <t>Sabanas</t>
  </si>
  <si>
    <t>Tique (Acoelorraphe wright)</t>
  </si>
  <si>
    <t>Bosque Latifoliado Húmedo Inundado</t>
  </si>
  <si>
    <t>Ahuas</t>
  </si>
  <si>
    <t>0903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</si>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</sst>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D4C43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5">
    <xf numFmtId="0" fontId="0" fillId="0" borderId="0" xfId="0"/>
    <xf numFmtId="43" fontId="0" fillId="0" borderId="1" xfId="1" applyFont="1" applyBorder="1"/>
    <xf numFmtId="10" fontId="1" fillId="2" borderId="13" xfId="0" applyNumberFormat="1" applyFont="1" applyFill="1" applyBorder="1"/>
    <xf numFmtId="43" fontId="1" fillId="2" borderId="12" xfId="1" applyFont="1" applyFill="1" applyBorder="1"/>
    <xf numFmtId="0" fontId="1" fillId="2" borderId="11" xfId="0" applyNumberFormat="1" applyFont="1" applyFill="1" applyBorder="1" applyAlignment="1"/>
    <xf numFmtId="0" fontId="0" fillId="0" borderId="1" xfId="0" applyBorder="1"/>
    <xf numFmtId="0" fontId="1" fillId="2" borderId="12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13" xfId="0" applyFont="1" applyFill="1" applyBorder="1"/>
    <xf numFmtId="10" fontId="0" fillId="0" borderId="14" xfId="0" applyNumberFormat="1" applyBorder="1"/>
    <xf numFmtId="43" fontId="0" fillId="0" borderId="14" xfId="1" applyFont="1" applyBorder="1"/>
    <xf numFmtId="1" fontId="1" fillId="2" borderId="11" xfId="0" applyNumberFormat="1" applyFont="1" applyFill="1" applyBorder="1"/>
    <xf numFmtId="1" fontId="0" fillId="0" borderId="14" xfId="0" applyNumberFormat="1" applyBorder="1"/>
    <xf numFmtId="43" fontId="0" fillId="0" borderId="14" xfId="1" applyNumberFormat="1" applyFont="1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0" xfId="0" applyFont="1" applyFill="1" applyBorder="1"/>
    <xf numFmtId="0" fontId="0" fillId="0" borderId="0" xfId="0" applyBorder="1"/>
    <xf numFmtId="43" fontId="0" fillId="0" borderId="0" xfId="0" applyNumberFormat="1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1" fontId="0" fillId="0" borderId="0" xfId="0" applyNumberFormat="1" applyBorder="1"/>
    <xf numFmtId="43" fontId="0" fillId="0" borderId="0" xfId="1" applyNumberFormat="1" applyFont="1" applyBorder="1"/>
    <xf numFmtId="43" fontId="0" fillId="0" borderId="0" xfId="1" applyFont="1" applyBorder="1"/>
    <xf numFmtId="10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0" fontId="0" fillId="43" borderId="0" xfId="0" applyFill="1" applyBorder="1"/>
    <xf numFmtId="0" fontId="0" fillId="44" borderId="0" xfId="0" applyFill="1" applyBorder="1"/>
    <xf numFmtId="0" fontId="0" fillId="45" borderId="0" xfId="0" applyFill="1" applyBorder="1"/>
    <xf numFmtId="0" fontId="0" fillId="46" borderId="0" xfId="0" applyFill="1" applyBorder="1"/>
    <xf numFmtId="0" fontId="0" fillId="47" borderId="0" xfId="0" applyFill="1" applyBorder="1"/>
    <xf numFmtId="0" fontId="0" fillId="48" borderId="0" xfId="0" applyFill="1" applyBorder="1"/>
    <xf numFmtId="1" fontId="1" fillId="49" borderId="0" xfId="0" applyNumberFormat="1" applyFont="1" applyFill="1" applyBorder="1"/>
    <xf numFmtId="0" fontId="1" fillId="49" borderId="0" xfId="0" applyFont="1" applyFill="1" applyBorder="1"/>
    <xf numFmtId="0" fontId="1" fillId="49" borderId="0" xfId="0" applyNumberFormat="1" applyFont="1" applyFill="1" applyBorder="1" applyAlignment="1"/>
    <xf numFmtId="43" fontId="1" fillId="49" borderId="0" xfId="1" applyFont="1" applyFill="1" applyBorder="1"/>
    <xf numFmtId="10" fontId="1" fillId="49" borderId="0" xfId="0" applyNumberFormat="1" applyFont="1" applyFill="1" applyBorder="1"/>
    <xf numFmtId="2" fontId="1" fillId="49" borderId="0" xfId="0" applyNumberFormat="1" applyFont="1" applyFill="1" applyBorder="1"/>
    <xf numFmtId="0" fontId="1" fillId="49" borderId="0" xfId="0" applyFont="1" applyFill="1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990033"/>
      <color rgb="FF0000CC"/>
      <color rgb="FFBD4C43"/>
      <color rgb="FF006600"/>
      <color rgb="FFFFFF99"/>
      <color rgb="FFCC00FF"/>
      <color rgb="FF9900FF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4.7469965516510417E-4"/>
          <c:y val="3.0002703289255771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3300"/>
              </a:solidFill>
            </c:spPr>
          </c:dPt>
          <c:dPt>
            <c:idx val="4"/>
            <c:bubble3D val="0"/>
            <c:spPr>
              <a:solidFill>
                <a:srgbClr val="009200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BD4C43"/>
              </a:solidFill>
            </c:spPr>
          </c:dPt>
          <c:dPt>
            <c:idx val="7"/>
            <c:bubble3D val="0"/>
            <c:spPr>
              <a:solidFill>
                <a:srgbClr val="0000CC"/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FFFF99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rgbClr val="990033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dLbl>
              <c:idx val="5"/>
              <c:layout>
                <c:manualLayout>
                  <c:x val="-2.1429596585220576E-2"/>
                  <c:y val="-5.09976152673654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9274904964503519E-3"/>
                  <c:y val="8.236148180864011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Hoja1!$B$5:$B$19</c:f>
              <c:strCache>
                <c:ptCount val="15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Conífera Denso</c:v>
                </c:pt>
                <c:pt idx="4">
                  <c:v>Bosque de Conífera Ralo</c:v>
                </c:pt>
                <c:pt idx="5">
                  <c:v>Bosque Latifoliado Húmedo</c:v>
                </c:pt>
                <c:pt idx="6">
                  <c:v>Bosque Latifoliado Húmedo Inundado</c:v>
                </c:pt>
                <c:pt idx="7">
                  <c:v>Lagos y Lagunas Naturales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Sabanas</c:v>
                </c:pt>
                <c:pt idx="11">
                  <c:v>Suelo Desnudo Continental</c:v>
                </c:pt>
                <c:pt idx="12">
                  <c:v>Tique (Acoelorraphe wright)</c:v>
                </c:pt>
                <c:pt idx="13">
                  <c:v>Vegetación Secundaria Húmeda</c:v>
                </c:pt>
                <c:pt idx="14">
                  <c:v>Zona Urbana Discontinua</c:v>
                </c:pt>
              </c:strCache>
            </c:strRef>
          </c:cat>
          <c:val>
            <c:numRef>
              <c:f>Hoja1!$E$5:$E$19</c:f>
              <c:numCache>
                <c:formatCode>0.00%</c:formatCode>
                <c:ptCount val="15"/>
                <c:pt idx="0">
                  <c:v>1.9873514580279494E-3</c:v>
                </c:pt>
                <c:pt idx="1">
                  <c:v>6.2898895717773476E-2</c:v>
                </c:pt>
                <c:pt idx="2">
                  <c:v>3.7633151073753043E-4</c:v>
                </c:pt>
                <c:pt idx="3">
                  <c:v>1.5292939947014238E-2</c:v>
                </c:pt>
                <c:pt idx="4">
                  <c:v>4.7914900904277649E-2</c:v>
                </c:pt>
                <c:pt idx="5">
                  <c:v>0.17564035784038001</c:v>
                </c:pt>
                <c:pt idx="6">
                  <c:v>7.7610554819558001E-3</c:v>
                </c:pt>
                <c:pt idx="7">
                  <c:v>2.4417796728595908E-3</c:v>
                </c:pt>
                <c:pt idx="8">
                  <c:v>9.2647031366370723E-3</c:v>
                </c:pt>
                <c:pt idx="9">
                  <c:v>1.8295387482848723E-3</c:v>
                </c:pt>
                <c:pt idx="10">
                  <c:v>0.60419474495334413</c:v>
                </c:pt>
                <c:pt idx="11">
                  <c:v>1.3464950352891082E-4</c:v>
                </c:pt>
                <c:pt idx="12">
                  <c:v>3.2684772118293848E-2</c:v>
                </c:pt>
                <c:pt idx="13">
                  <c:v>3.5397305043042449E-2</c:v>
                </c:pt>
                <c:pt idx="14">
                  <c:v>2.180673963842509E-3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6381762454642163E-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1.0291083620300071E-2"/>
                  <c:y val="-6.12976795431237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561923245867952E-2"/>
                  <c:y val="-0.2863591279074405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Hoja1!$B$23:$B$24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Hoja1!$E$23:$E$24</c:f>
              <c:numCache>
                <c:formatCode>0.00%</c:formatCode>
                <c:ptCount val="2"/>
                <c:pt idx="0">
                  <c:v>0.24660925417362775</c:v>
                </c:pt>
                <c:pt idx="1">
                  <c:v>0.75339074582637233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57150</xdr:rowOff>
    </xdr:from>
    <xdr:to>
      <xdr:col>14</xdr:col>
      <xdr:colOff>222250</xdr:colOff>
      <xdr:row>17</xdr:row>
      <xdr:rowOff>42333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70907</xdr:colOff>
      <xdr:row>17</xdr:row>
      <xdr:rowOff>148167</xdr:rowOff>
    </xdr:from>
    <xdr:to>
      <xdr:col>13</xdr:col>
      <xdr:colOff>582083</xdr:colOff>
      <xdr:row>29</xdr:row>
      <xdr:rowOff>169333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="90" zoomScaleNormal="90" workbookViewId="0">
      <selection activeCell="C24" sqref="C24"/>
    </sheetView>
  </sheetViews>
  <sheetFormatPr baseColWidth="10" defaultColWidth="9.140625" defaultRowHeight="15" x14ac:dyDescent="0.25"/>
  <cols>
    <col min="2" max="2" width="34.85546875" bestFit="1" customWidth="1"/>
    <col min="3" max="3" width="12.5703125" bestFit="1" customWidth="1"/>
    <col min="4" max="4" width="14" bestFit="1" customWidth="1"/>
    <col min="5" max="5" width="12" bestFit="1" customWidth="1"/>
    <col min="14" max="14" width="17.28515625" customWidth="1"/>
    <col min="15" max="15" width="36.7109375" bestFit="1" customWidth="1"/>
    <col min="16" max="16" width="10.42578125" bestFit="1" customWidth="1"/>
  </cols>
  <sheetData>
    <row r="1" spans="1:16" x14ac:dyDescent="0.25">
      <c r="B1" s="21" t="s">
        <v>0</v>
      </c>
      <c r="C1" s="22" t="s">
        <v>24</v>
      </c>
      <c r="D1" s="22"/>
      <c r="E1" s="23"/>
      <c r="F1" s="22"/>
    </row>
    <row r="2" spans="1:16" x14ac:dyDescent="0.25">
      <c r="B2" s="24" t="s">
        <v>1</v>
      </c>
      <c r="C2" s="25" t="s">
        <v>25</v>
      </c>
      <c r="D2" s="22"/>
      <c r="E2" s="22"/>
      <c r="F2" s="22"/>
    </row>
    <row r="3" spans="1:16" x14ac:dyDescent="0.25">
      <c r="B3" s="22"/>
      <c r="C3" s="22"/>
      <c r="D3" s="22"/>
      <c r="E3" s="22"/>
      <c r="F3" s="22"/>
    </row>
    <row r="4" spans="1:16" x14ac:dyDescent="0.25">
      <c r="B4" s="48" t="s">
        <v>2</v>
      </c>
      <c r="C4" s="49" t="s">
        <v>3</v>
      </c>
      <c r="D4" s="49" t="s">
        <v>4</v>
      </c>
      <c r="E4" s="49" t="s">
        <v>5</v>
      </c>
      <c r="F4" s="22"/>
    </row>
    <row r="5" spans="1:16" x14ac:dyDescent="0.25">
      <c r="A5" s="33"/>
      <c r="B5" s="26" t="s">
        <v>6</v>
      </c>
      <c r="C5" s="27">
        <f>Hoja2!F$5*Hoja2!D5</f>
        <v>357.84846558688668</v>
      </c>
      <c r="D5" s="28">
        <f>C5/100</f>
        <v>3.5784846558688668</v>
      </c>
      <c r="E5" s="29">
        <f t="shared" ref="E5:E19" si="0">D5/D$20</f>
        <v>1.9873514580279494E-3</v>
      </c>
      <c r="F5" s="22"/>
      <c r="O5" s="20"/>
      <c r="P5" s="19"/>
    </row>
    <row r="6" spans="1:16" x14ac:dyDescent="0.25">
      <c r="A6" s="34"/>
      <c r="B6" s="26" t="s">
        <v>16</v>
      </c>
      <c r="C6" s="27">
        <f>Hoja2!F$5*Hoja2!D6</f>
        <v>11325.763859629446</v>
      </c>
      <c r="D6" s="28">
        <f t="shared" ref="D6:D19" si="1">C6/100</f>
        <v>113.25763859629446</v>
      </c>
      <c r="E6" s="29">
        <f t="shared" si="0"/>
        <v>6.2898895717773476E-2</v>
      </c>
      <c r="F6" s="22"/>
      <c r="O6" s="20"/>
      <c r="P6" s="19"/>
    </row>
    <row r="7" spans="1:16" x14ac:dyDescent="0.25">
      <c r="A7" s="35"/>
      <c r="B7" s="26" t="s">
        <v>17</v>
      </c>
      <c r="C7" s="27">
        <f>Hoja2!F$5*Hoja2!D7</f>
        <v>67.763380817931946</v>
      </c>
      <c r="D7" s="28">
        <f t="shared" si="1"/>
        <v>0.67763380817931951</v>
      </c>
      <c r="E7" s="29">
        <f t="shared" si="0"/>
        <v>3.7633151073753043E-4</v>
      </c>
      <c r="F7" s="22"/>
      <c r="O7" s="20"/>
      <c r="P7" s="19"/>
    </row>
    <row r="8" spans="1:16" x14ac:dyDescent="0.25">
      <c r="A8" s="36"/>
      <c r="B8" s="26" t="s">
        <v>19</v>
      </c>
      <c r="C8" s="27">
        <f>Hoja2!F$5*Hoja2!D8</f>
        <v>2753.6926456792248</v>
      </c>
      <c r="D8" s="28">
        <f t="shared" si="1"/>
        <v>27.536926456792248</v>
      </c>
      <c r="E8" s="29">
        <f t="shared" si="0"/>
        <v>1.5292939947014238E-2</v>
      </c>
      <c r="F8" s="22"/>
      <c r="O8" s="20"/>
      <c r="P8" s="19"/>
    </row>
    <row r="9" spans="1:16" x14ac:dyDescent="0.25">
      <c r="A9" s="37"/>
      <c r="B9" s="26" t="s">
        <v>20</v>
      </c>
      <c r="C9" s="27">
        <f>Hoja2!F$5*Hoja2!D9</f>
        <v>8627.7008015269475</v>
      </c>
      <c r="D9" s="28">
        <f t="shared" si="1"/>
        <v>86.277008015269473</v>
      </c>
      <c r="E9" s="29">
        <f t="shared" si="0"/>
        <v>4.7914900904277649E-2</v>
      </c>
      <c r="F9" s="22"/>
      <c r="O9" s="20"/>
      <c r="P9" s="19"/>
    </row>
    <row r="10" spans="1:16" x14ac:dyDescent="0.25">
      <c r="A10" s="38"/>
      <c r="B10" s="26" t="s">
        <v>7</v>
      </c>
      <c r="C10" s="27">
        <f>Hoja2!F$5*Hoja2!D10</f>
        <v>31626.329753812348</v>
      </c>
      <c r="D10" s="28">
        <f t="shared" si="1"/>
        <v>316.26329753812348</v>
      </c>
      <c r="E10" s="29">
        <f t="shared" si="0"/>
        <v>0.17564035784038001</v>
      </c>
      <c r="F10" s="22"/>
      <c r="O10" s="20"/>
      <c r="P10" s="19"/>
    </row>
    <row r="11" spans="1:16" x14ac:dyDescent="0.25">
      <c r="A11" s="39"/>
      <c r="B11" s="26" t="s">
        <v>23</v>
      </c>
      <c r="C11" s="27">
        <f>Hoja2!F$5*Hoja2!D11</f>
        <v>1397.4789332474072</v>
      </c>
      <c r="D11" s="28">
        <f t="shared" si="1"/>
        <v>13.974789332474073</v>
      </c>
      <c r="E11" s="29">
        <f t="shared" si="0"/>
        <v>7.7610554819558001E-3</v>
      </c>
      <c r="F11" s="22"/>
      <c r="O11" s="20"/>
      <c r="P11" s="19"/>
    </row>
    <row r="12" spans="1:16" x14ac:dyDescent="0.25">
      <c r="A12" s="40"/>
      <c r="B12" s="26" t="s">
        <v>18</v>
      </c>
      <c r="C12" s="27">
        <f>Hoja2!F$5*Hoja2!D12</f>
        <v>439.67417323411649</v>
      </c>
      <c r="D12" s="28">
        <f t="shared" si="1"/>
        <v>4.3967417323411651</v>
      </c>
      <c r="E12" s="29">
        <f t="shared" si="0"/>
        <v>2.4417796728595908E-3</v>
      </c>
      <c r="F12" s="22"/>
      <c r="O12" s="20"/>
      <c r="P12" s="19"/>
    </row>
    <row r="13" spans="1:16" x14ac:dyDescent="0.25">
      <c r="A13" s="41"/>
      <c r="B13" s="26" t="s">
        <v>8</v>
      </c>
      <c r="C13" s="27">
        <f>Hoja2!F$5*Hoja2!D13</f>
        <v>1668.2302408922812</v>
      </c>
      <c r="D13" s="28">
        <f t="shared" si="1"/>
        <v>16.682302408922812</v>
      </c>
      <c r="E13" s="29">
        <f t="shared" si="0"/>
        <v>9.2647031366370723E-3</v>
      </c>
      <c r="F13" s="22"/>
      <c r="O13" s="20"/>
      <c r="P13" s="19"/>
    </row>
    <row r="14" spans="1:16" x14ac:dyDescent="0.25">
      <c r="A14" s="42"/>
      <c r="B14" s="22" t="s">
        <v>9</v>
      </c>
      <c r="C14" s="27">
        <f>Hoja2!F$5*Hoja2!D14</f>
        <v>329.43223563241901</v>
      </c>
      <c r="D14" s="28">
        <f t="shared" si="1"/>
        <v>3.2943223563241899</v>
      </c>
      <c r="E14" s="29">
        <f t="shared" si="0"/>
        <v>1.8295387482848723E-3</v>
      </c>
      <c r="F14" s="22"/>
      <c r="O14" s="20"/>
      <c r="P14" s="19"/>
    </row>
    <row r="15" spans="1:16" x14ac:dyDescent="0.25">
      <c r="A15" s="43"/>
      <c r="B15" s="22" t="s">
        <v>21</v>
      </c>
      <c r="C15" s="27">
        <f>Hoja2!F$5*Hoja2!D15</f>
        <v>108793.118360534</v>
      </c>
      <c r="D15" s="28">
        <f t="shared" si="1"/>
        <v>1087.93118360534</v>
      </c>
      <c r="E15" s="29">
        <f t="shared" si="0"/>
        <v>0.60419474495334413</v>
      </c>
      <c r="F15" s="22"/>
      <c r="O15" s="20"/>
      <c r="P15" s="19"/>
    </row>
    <row r="16" spans="1:16" x14ac:dyDescent="0.25">
      <c r="A16" s="44"/>
      <c r="B16" s="22" t="s">
        <v>10</v>
      </c>
      <c r="C16" s="27">
        <f>Hoja2!F$5*Hoja2!D16</f>
        <v>24.24539355392627</v>
      </c>
      <c r="D16" s="28">
        <f t="shared" si="1"/>
        <v>0.2424539355392627</v>
      </c>
      <c r="E16" s="29">
        <f t="shared" si="0"/>
        <v>1.3464950352891082E-4</v>
      </c>
      <c r="F16" s="22"/>
      <c r="O16" s="20"/>
      <c r="P16" s="19"/>
    </row>
    <row r="17" spans="1:16" x14ac:dyDescent="0.25">
      <c r="A17" s="45"/>
      <c r="B17" s="22" t="s">
        <v>22</v>
      </c>
      <c r="C17" s="27">
        <f>Hoja2!F$5*Hoja2!D17</f>
        <v>5885.318121936346</v>
      </c>
      <c r="D17" s="28">
        <f t="shared" si="1"/>
        <v>58.853181219363456</v>
      </c>
      <c r="E17" s="29">
        <f t="shared" si="0"/>
        <v>3.2684772118293848E-2</v>
      </c>
      <c r="F17" s="22"/>
      <c r="O17" s="20"/>
      <c r="P17" s="19"/>
    </row>
    <row r="18" spans="1:16" x14ac:dyDescent="0.25">
      <c r="A18" s="46"/>
      <c r="B18" s="22" t="s">
        <v>11</v>
      </c>
      <c r="C18" s="27">
        <f>Hoja2!F$5*Hoja2!D18</f>
        <v>6373.7449379653526</v>
      </c>
      <c r="D18" s="28">
        <f t="shared" si="1"/>
        <v>63.737449379653526</v>
      </c>
      <c r="E18" s="29">
        <f t="shared" si="0"/>
        <v>3.5397305043042449E-2</v>
      </c>
      <c r="F18" s="22"/>
      <c r="O18" s="20"/>
      <c r="P18" s="19"/>
    </row>
    <row r="19" spans="1:16" x14ac:dyDescent="0.25">
      <c r="A19" s="47"/>
      <c r="B19" s="22" t="s">
        <v>15</v>
      </c>
      <c r="C19" s="27">
        <f>Hoja2!F$5*Hoja2!D19</f>
        <v>392.65869595137372</v>
      </c>
      <c r="D19" s="28">
        <f t="shared" si="1"/>
        <v>3.9265869595137373</v>
      </c>
      <c r="E19" s="29">
        <f t="shared" si="0"/>
        <v>2.180673963842509E-3</v>
      </c>
      <c r="F19" s="22"/>
      <c r="O19" s="20"/>
      <c r="P19" s="19"/>
    </row>
    <row r="20" spans="1:16" x14ac:dyDescent="0.25">
      <c r="B20" s="50" t="s">
        <v>12</v>
      </c>
      <c r="C20" s="51">
        <f>SUM(C5:C19)</f>
        <v>180063.00000000003</v>
      </c>
      <c r="D20" s="51">
        <f>SUM(D5:D19)</f>
        <v>1800.63</v>
      </c>
      <c r="E20" s="52">
        <f>SUM(E5:E19)</f>
        <v>1.0000000000000002</v>
      </c>
      <c r="F20" s="22"/>
      <c r="P20" s="18"/>
    </row>
    <row r="21" spans="1:16" x14ac:dyDescent="0.25">
      <c r="B21" s="22"/>
      <c r="C21" s="22"/>
      <c r="D21" s="30"/>
      <c r="E21" s="30"/>
      <c r="F21" s="22"/>
    </row>
    <row r="22" spans="1:16" x14ac:dyDescent="0.25">
      <c r="B22" s="48" t="s">
        <v>2</v>
      </c>
      <c r="C22" s="49" t="s">
        <v>3</v>
      </c>
      <c r="D22" s="53" t="s">
        <v>4</v>
      </c>
      <c r="E22" s="53" t="s">
        <v>5</v>
      </c>
      <c r="F22" s="22"/>
    </row>
    <row r="23" spans="1:16" x14ac:dyDescent="0.25">
      <c r="A23" s="38"/>
      <c r="B23" s="31" t="s">
        <v>13</v>
      </c>
      <c r="C23" s="28">
        <f>SUM(C8:C11)</f>
        <v>44405.202134265928</v>
      </c>
      <c r="D23" s="28">
        <f>C23/100</f>
        <v>444.05202134265926</v>
      </c>
      <c r="E23" s="29">
        <f>D23/D$25</f>
        <v>0.24660925417362775</v>
      </c>
      <c r="F23" s="22"/>
    </row>
    <row r="24" spans="1:16" x14ac:dyDescent="0.25">
      <c r="A24" s="42"/>
      <c r="B24" s="32" t="s">
        <v>14</v>
      </c>
      <c r="C24" s="28">
        <f>C5+C6+C7+C12+C13+C14+C15+C16+C17+C18+C19</f>
        <v>135657.79786573406</v>
      </c>
      <c r="D24" s="28">
        <f>C24/100</f>
        <v>1356.5779786573405</v>
      </c>
      <c r="E24" s="29">
        <f>D24/D$25</f>
        <v>0.75339074582637233</v>
      </c>
      <c r="F24" s="22"/>
    </row>
    <row r="25" spans="1:16" x14ac:dyDescent="0.25">
      <c r="B25" s="54" t="s">
        <v>12</v>
      </c>
      <c r="C25" s="51">
        <f>SUM(C23:C24)</f>
        <v>180063</v>
      </c>
      <c r="D25" s="51">
        <f>SUM(D23:D24)</f>
        <v>1800.6299999999997</v>
      </c>
      <c r="E25" s="52">
        <f>SUM(E23:E24)</f>
        <v>1</v>
      </c>
      <c r="F25" s="22"/>
    </row>
    <row r="26" spans="1:16" x14ac:dyDescent="0.25">
      <c r="B26" s="22"/>
      <c r="C26" s="22"/>
      <c r="D26" s="22"/>
      <c r="E26" s="22"/>
      <c r="F26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F15" sqref="F15"/>
    </sheetView>
  </sheetViews>
  <sheetFormatPr baseColWidth="10" defaultColWidth="9.140625" defaultRowHeight="15" x14ac:dyDescent="0.25"/>
  <cols>
    <col min="1" max="1" width="34.8554687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2" t="s">
        <v>2</v>
      </c>
      <c r="B4" s="6" t="s">
        <v>3</v>
      </c>
      <c r="C4" s="6" t="s">
        <v>4</v>
      </c>
      <c r="D4" s="9" t="s">
        <v>5</v>
      </c>
      <c r="F4" s="21" t="s">
        <v>26</v>
      </c>
    </row>
    <row r="5" spans="1:6" x14ac:dyDescent="0.25">
      <c r="A5" s="13" t="s">
        <v>6</v>
      </c>
      <c r="B5" s="14">
        <v>260.55794072399999</v>
      </c>
      <c r="C5" s="11">
        <f>B5/100</f>
        <v>2.60557940724</v>
      </c>
      <c r="D5" s="10">
        <f t="shared" ref="D5:D19" si="0">C5/C$20</f>
        <v>1.9873514580279494E-3</v>
      </c>
      <c r="F5">
        <v>180063</v>
      </c>
    </row>
    <row r="6" spans="1:6" x14ac:dyDescent="0.25">
      <c r="A6" s="8" t="s">
        <v>16</v>
      </c>
      <c r="B6" s="16">
        <v>8246.5568311200004</v>
      </c>
      <c r="C6" s="1">
        <f t="shared" ref="C6:C19" si="1">B6/100</f>
        <v>82.465568311200002</v>
      </c>
      <c r="D6" s="7">
        <f t="shared" si="0"/>
        <v>6.2898895717773476E-2</v>
      </c>
    </row>
    <row r="7" spans="1:6" x14ac:dyDescent="0.25">
      <c r="A7" s="8" t="s">
        <v>17</v>
      </c>
      <c r="B7" s="16">
        <v>49.340122035900002</v>
      </c>
      <c r="C7" s="1">
        <f t="shared" si="1"/>
        <v>0.49340122035900003</v>
      </c>
      <c r="D7" s="7">
        <f t="shared" si="0"/>
        <v>3.7633151073753043E-4</v>
      </c>
    </row>
    <row r="8" spans="1:6" x14ac:dyDescent="0.25">
      <c r="A8" s="8" t="s">
        <v>19</v>
      </c>
      <c r="B8" s="16">
        <v>2005.0288156700001</v>
      </c>
      <c r="C8" s="1">
        <f t="shared" si="1"/>
        <v>20.050288156700002</v>
      </c>
      <c r="D8" s="7">
        <f t="shared" si="0"/>
        <v>1.5292939947014238E-2</v>
      </c>
    </row>
    <row r="9" spans="1:6" x14ac:dyDescent="0.25">
      <c r="A9" s="8" t="s">
        <v>20</v>
      </c>
      <c r="B9" s="16">
        <v>6282.03323533</v>
      </c>
      <c r="C9" s="1">
        <f t="shared" si="1"/>
        <v>62.820332353300003</v>
      </c>
      <c r="D9" s="7">
        <f t="shared" si="0"/>
        <v>4.7914900904277656E-2</v>
      </c>
    </row>
    <row r="10" spans="1:6" x14ac:dyDescent="0.25">
      <c r="A10" s="8" t="s">
        <v>7</v>
      </c>
      <c r="B10" s="17">
        <v>23027.879523799998</v>
      </c>
      <c r="C10" s="1">
        <f t="shared" si="1"/>
        <v>230.27879523799999</v>
      </c>
      <c r="D10" s="7">
        <f t="shared" si="0"/>
        <v>0.17564035784038001</v>
      </c>
    </row>
    <row r="11" spans="1:6" x14ac:dyDescent="0.25">
      <c r="A11" s="8" t="s">
        <v>23</v>
      </c>
      <c r="B11" s="16">
        <v>1017.5375</v>
      </c>
      <c r="C11" s="1">
        <f t="shared" si="1"/>
        <v>10.175375000000001</v>
      </c>
      <c r="D11" s="7">
        <f t="shared" si="0"/>
        <v>7.7610554819558001E-3</v>
      </c>
    </row>
    <row r="12" spans="1:6" x14ac:dyDescent="0.25">
      <c r="A12" s="8" t="s">
        <v>18</v>
      </c>
      <c r="B12" s="16">
        <v>320.13717588399999</v>
      </c>
      <c r="C12" s="1">
        <f t="shared" si="1"/>
        <v>3.2013717588399997</v>
      </c>
      <c r="D12" s="7">
        <f t="shared" si="0"/>
        <v>2.4417796728595908E-3</v>
      </c>
    </row>
    <row r="13" spans="1:6" x14ac:dyDescent="0.25">
      <c r="A13" s="8" t="s">
        <v>8</v>
      </c>
      <c r="B13" s="16">
        <v>1214.67793779</v>
      </c>
      <c r="C13" s="1">
        <f t="shared" si="1"/>
        <v>12.1467793779</v>
      </c>
      <c r="D13" s="7">
        <f t="shared" si="0"/>
        <v>9.2647031366370723E-3</v>
      </c>
    </row>
    <row r="14" spans="1:6" x14ac:dyDescent="0.25">
      <c r="A14" s="5" t="s">
        <v>9</v>
      </c>
      <c r="B14" s="15">
        <v>239.867410871</v>
      </c>
      <c r="C14" s="1">
        <f t="shared" si="1"/>
        <v>2.3986741087099999</v>
      </c>
      <c r="D14" s="7">
        <f t="shared" si="0"/>
        <v>1.8295387482848726E-3</v>
      </c>
    </row>
    <row r="15" spans="1:6" x14ac:dyDescent="0.25">
      <c r="A15" s="5" t="s">
        <v>21</v>
      </c>
      <c r="B15" s="15">
        <v>79214.845419200006</v>
      </c>
      <c r="C15" s="1">
        <f t="shared" si="1"/>
        <v>792.14845419200003</v>
      </c>
      <c r="D15" s="7">
        <f t="shared" si="0"/>
        <v>0.60419474495334413</v>
      </c>
    </row>
    <row r="16" spans="1:6" x14ac:dyDescent="0.25">
      <c r="A16" s="5" t="s">
        <v>10</v>
      </c>
      <c r="B16" s="15">
        <v>17.653645115100002</v>
      </c>
      <c r="C16" s="1">
        <f t="shared" si="1"/>
        <v>0.17653645115100003</v>
      </c>
      <c r="D16" s="7">
        <f t="shared" si="0"/>
        <v>1.3464950352891082E-4</v>
      </c>
    </row>
    <row r="17" spans="1:4" x14ac:dyDescent="0.25">
      <c r="A17" s="5" t="s">
        <v>22</v>
      </c>
      <c r="B17" s="15">
        <v>4285.2394737599998</v>
      </c>
      <c r="C17" s="1">
        <f t="shared" si="1"/>
        <v>42.852394737600001</v>
      </c>
      <c r="D17" s="7">
        <f t="shared" si="0"/>
        <v>3.2684772118293855E-2</v>
      </c>
    </row>
    <row r="18" spans="1:4" x14ac:dyDescent="0.25">
      <c r="A18" s="5" t="s">
        <v>11</v>
      </c>
      <c r="B18" s="15">
        <v>4640.8746031999999</v>
      </c>
      <c r="C18" s="1">
        <f t="shared" si="1"/>
        <v>46.408746031999996</v>
      </c>
      <c r="D18" s="7">
        <f t="shared" si="0"/>
        <v>3.5397305043042449E-2</v>
      </c>
    </row>
    <row r="19" spans="1:4" ht="15.75" thickBot="1" x14ac:dyDescent="0.3">
      <c r="A19" s="5" t="s">
        <v>15</v>
      </c>
      <c r="B19" s="15">
        <v>285.90409366900002</v>
      </c>
      <c r="C19" s="1">
        <f t="shared" si="1"/>
        <v>2.85904093669</v>
      </c>
      <c r="D19" s="7">
        <f t="shared" si="0"/>
        <v>2.180673963842509E-3</v>
      </c>
    </row>
    <row r="20" spans="1:4" ht="15.75" thickBot="1" x14ac:dyDescent="0.3">
      <c r="A20" s="4" t="s">
        <v>12</v>
      </c>
      <c r="B20" s="3">
        <f>SUM(B5:B19)</f>
        <v>131108.13372816902</v>
      </c>
      <c r="C20" s="3">
        <f>SUM(C5:C19)</f>
        <v>1311.0813372816899</v>
      </c>
      <c r="D20" s="2">
        <f>SUM(D5:D19)</f>
        <v>1.0000000000000002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2015-04-27T19:04:45Z</dcterms:modified>
</cp:coreProperties>
</file>