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9" i="1" l="1"/>
  <c r="C18" i="1"/>
  <c r="C6" i="1" l="1"/>
  <c r="C7" i="1"/>
  <c r="C8" i="1"/>
  <c r="C9" i="1"/>
  <c r="C10" i="1"/>
  <c r="C11" i="1"/>
  <c r="C12" i="1"/>
  <c r="C13" i="1"/>
  <c r="C14" i="1"/>
  <c r="C5" i="1"/>
  <c r="B15" i="2"/>
  <c r="C14" i="2"/>
  <c r="C13" i="2"/>
  <c r="C12" i="2"/>
  <c r="C11" i="2"/>
  <c r="C10" i="2"/>
  <c r="C9" i="2"/>
  <c r="C8" i="2"/>
  <c r="C7" i="2"/>
  <c r="C6" i="2"/>
  <c r="C5" i="2"/>
  <c r="D10" i="2" l="1"/>
  <c r="D14" i="2"/>
  <c r="D5" i="2"/>
  <c r="D11" i="2"/>
  <c r="C15" i="2"/>
  <c r="D9" i="2" s="1"/>
  <c r="D12" i="2" l="1"/>
  <c r="D6" i="2"/>
  <c r="D8" i="2"/>
  <c r="D13" i="2"/>
  <c r="D7" i="2"/>
  <c r="D15" i="2" s="1"/>
  <c r="D6" i="1"/>
  <c r="D7" i="1"/>
  <c r="D8" i="1"/>
  <c r="D9" i="1"/>
  <c r="D10" i="1"/>
  <c r="D11" i="1"/>
  <c r="D12" i="1"/>
  <c r="D13" i="1"/>
  <c r="D14" i="1"/>
  <c r="C15" i="1"/>
  <c r="D5" i="1" l="1"/>
  <c r="D15" i="1" l="1"/>
  <c r="D19" i="1"/>
  <c r="E6" i="1" l="1"/>
  <c r="E10" i="1"/>
  <c r="E14" i="1"/>
  <c r="E7" i="1"/>
  <c r="E11" i="1"/>
  <c r="E8" i="1"/>
  <c r="E12" i="1"/>
  <c r="E13" i="1"/>
  <c r="E9" i="1"/>
  <c r="E5" i="1"/>
  <c r="C20" i="1"/>
  <c r="D18" i="1"/>
  <c r="D20" i="1" l="1"/>
  <c r="E19" i="1" s="1"/>
  <c r="E15" i="1" l="1"/>
  <c r="E18" i="1"/>
  <c r="E20" i="1" s="1"/>
</calcChain>
</file>

<file path=xl/sharedStrings.xml><?xml version="1.0" encoding="utf-8"?>
<sst xmlns="http://schemas.openxmlformats.org/spreadsheetml/2006/main" count="42" uniqueCount="22">
  <si>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</si>
  <si>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</si>
  <si>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</si>
  <si>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</si>
  <si>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</si>
  <si>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</si>
  <si>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</si>
  <si>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</si>
  <si>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</si>
  <si>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</si>
  <si>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</si>
  <si>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</si>
  <si>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</si>
  <si>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</si>
  <si>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</si>
  <si>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</si>
  <si>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</si>
  <si>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</si>
  <si>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</si>
  <si>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San Juan Guarita</t>
  </si>
  <si>
    <t>1318</t>
  </si>
  <si>
    <t>Area real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</si>
</sst>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9200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0" fontId="1" fillId="2" borderId="3" xfId="0" applyNumberFormat="1" applyFont="1" applyFill="1" applyBorder="1"/>
    <xf numFmtId="1" fontId="0" fillId="0" borderId="1" xfId="0" applyNumberFormat="1" applyBorder="1"/>
    <xf numFmtId="1" fontId="0" fillId="0" borderId="0" xfId="0" applyNumberFormat="1" applyBorder="1"/>
    <xf numFmtId="2" fontId="0" fillId="0" borderId="0" xfId="0" applyNumberFormat="1" applyBorder="1"/>
    <xf numFmtId="0" fontId="1" fillId="2" borderId="2" xfId="0" applyNumberFormat="1" applyFont="1" applyFill="1" applyBorder="1" applyAlignment="1"/>
    <xf numFmtId="4" fontId="1" fillId="2" borderId="3" xfId="0" applyNumberFormat="1" applyFont="1" applyFill="1" applyBorder="1"/>
    <xf numFmtId="4" fontId="0" fillId="0" borderId="1" xfId="0" applyNumberFormat="1" applyBorder="1"/>
    <xf numFmtId="4" fontId="1" fillId="2" borderId="4" xfId="0" applyNumberFormat="1" applyFont="1" applyFill="1" applyBorder="1"/>
    <xf numFmtId="1" fontId="0" fillId="0" borderId="5" xfId="0" applyNumberFormat="1" applyBorder="1"/>
    <xf numFmtId="4" fontId="0" fillId="0" borderId="5" xfId="0" applyNumberFormat="1" applyBorder="1"/>
    <xf numFmtId="10" fontId="0" fillId="0" borderId="6" xfId="0" applyNumberFormat="1" applyBorder="1"/>
    <xf numFmtId="1" fontId="1" fillId="2" borderId="7" xfId="0" applyNumberFormat="1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" fontId="0" fillId="0" borderId="11" xfId="0" applyNumberFormat="1" applyBorder="1"/>
    <xf numFmtId="4" fontId="0" fillId="0" borderId="11" xfId="0" applyNumberFormat="1" applyBorder="1"/>
    <xf numFmtId="10" fontId="0" fillId="0" borderId="12" xfId="0" applyNumberFormat="1" applyBorder="1"/>
    <xf numFmtId="10" fontId="0" fillId="0" borderId="1" xfId="0" applyNumberFormat="1" applyBorder="1"/>
    <xf numFmtId="0" fontId="1" fillId="2" borderId="0" xfId="0" applyFont="1" applyFill="1" applyBorder="1"/>
    <xf numFmtId="0" fontId="0" fillId="0" borderId="0" xfId="0" applyBorder="1"/>
    <xf numFmtId="0" fontId="1" fillId="2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4" fontId="0" fillId="0" borderId="0" xfId="0" applyNumberFormat="1" applyBorder="1"/>
    <xf numFmtId="10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10" borderId="0" xfId="0" applyFill="1" applyBorder="1"/>
    <xf numFmtId="0" fontId="0" fillId="11" borderId="0" xfId="0" applyFill="1" applyBorder="1"/>
    <xf numFmtId="0" fontId="0" fillId="12" borderId="0" xfId="0" applyFill="1" applyBorder="1"/>
    <xf numFmtId="0" fontId="0" fillId="13" borderId="0" xfId="0" applyFill="1" applyBorder="1"/>
    <xf numFmtId="1" fontId="1" fillId="14" borderId="0" xfId="0" applyNumberFormat="1" applyFont="1" applyFill="1" applyBorder="1"/>
    <xf numFmtId="0" fontId="1" fillId="14" borderId="0" xfId="0" applyFont="1" applyFill="1" applyBorder="1"/>
    <xf numFmtId="0" fontId="1" fillId="14" borderId="0" xfId="0" applyNumberFormat="1" applyFont="1" applyFill="1" applyBorder="1" applyAlignment="1"/>
    <xf numFmtId="4" fontId="1" fillId="14" borderId="0" xfId="0" applyNumberFormat="1" applyFont="1" applyFill="1" applyBorder="1"/>
    <xf numFmtId="10" fontId="1" fillId="14" borderId="0" xfId="0" applyNumberFormat="1" applyFont="1" applyFill="1" applyBorder="1"/>
    <xf numFmtId="2" fontId="1" fillId="14" borderId="0" xfId="0" applyNumberFormat="1" applyFont="1" applyFill="1" applyBorder="1"/>
    <xf numFmtId="0" fontId="1" fillId="1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FFFF00"/>
      <color rgb="FFCC6600"/>
      <color rgb="FF808000"/>
      <color rgb="FF666633"/>
      <color rgb="FF009900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7.3946815802043969E-4"/>
          <c:y val="1.3261678800008784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CC6600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rgbClr val="6F6F6F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dLbl>
              <c:idx val="6"/>
              <c:layout>
                <c:manualLayout>
                  <c:x val="-1.0303199111779886E-2"/>
                  <c:y val="-2.32603454153561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1179346564219784E-2"/>
                  <c:y val="-9.8972881430488046E-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Hoja1!$B$5:$B$14</c:f>
              <c:strCache>
                <c:ptCount val="10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Cafetales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Vegetación Secundaria Húmeda</c:v>
                </c:pt>
              </c:strCache>
            </c:strRef>
          </c:cat>
          <c:val>
            <c:numRef>
              <c:f>Hoja1!$E$5:$E$14</c:f>
              <c:numCache>
                <c:formatCode>0.00%</c:formatCode>
                <c:ptCount val="10"/>
                <c:pt idx="0">
                  <c:v>2.1505439759257585E-2</c:v>
                </c:pt>
                <c:pt idx="1">
                  <c:v>6.9062902984914479E-2</c:v>
                </c:pt>
                <c:pt idx="2">
                  <c:v>4.7357438038039129E-4</c:v>
                </c:pt>
                <c:pt idx="3">
                  <c:v>7.855829310142716E-2</c:v>
                </c:pt>
                <c:pt idx="4">
                  <c:v>2.2187712666650219E-2</c:v>
                </c:pt>
                <c:pt idx="5">
                  <c:v>1.0321940984401212E-3</c:v>
                </c:pt>
                <c:pt idx="6">
                  <c:v>0.64833775212541334</c:v>
                </c:pt>
                <c:pt idx="7">
                  <c:v>3.1047373277637085E-4</c:v>
                </c:pt>
                <c:pt idx="8">
                  <c:v>0.14827080398539175</c:v>
                </c:pt>
                <c:pt idx="9">
                  <c:v>1.0260853165348752E-2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032581748177015E-3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Hoja1!$E$17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3.6301507087733435E-2"/>
                  <c:y val="-0.1002957845187707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Hoja1!$B$18:$B$19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Hoja1!$E$18:$E$19</c:f>
              <c:numCache>
                <c:formatCode>0.00%</c:formatCode>
                <c:ptCount val="2"/>
                <c:pt idx="0">
                  <c:v>0.17028248313337219</c:v>
                </c:pt>
                <c:pt idx="1">
                  <c:v>0.82971751686662787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57150</xdr:rowOff>
    </xdr:from>
    <xdr:to>
      <xdr:col>13</xdr:col>
      <xdr:colOff>297655</xdr:colOff>
      <xdr:row>16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17</xdr:row>
      <xdr:rowOff>107156</xdr:rowOff>
    </xdr:from>
    <xdr:to>
      <xdr:col>13</xdr:col>
      <xdr:colOff>190500</xdr:colOff>
      <xdr:row>27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showGridLines="0" tabSelected="1" zoomScale="80" zoomScaleNormal="80" workbookViewId="0">
      <selection activeCell="C19" sqref="C19"/>
    </sheetView>
  </sheetViews>
  <sheetFormatPr baseColWidth="10" defaultColWidth="9.140625" defaultRowHeight="15" x14ac:dyDescent="0.25"/>
  <cols>
    <col min="2" max="2" width="36.7109375" customWidth="1"/>
    <col min="3" max="3" width="12.7109375" bestFit="1" customWidth="1"/>
    <col min="4" max="4" width="14.28515625" bestFit="1" customWidth="1"/>
    <col min="5" max="5" width="12.140625" bestFit="1" customWidth="1"/>
  </cols>
  <sheetData>
    <row r="1" spans="1:6" x14ac:dyDescent="0.25">
      <c r="B1" s="20" t="s">
        <v>0</v>
      </c>
      <c r="C1" s="21" t="s">
        <v>19</v>
      </c>
      <c r="D1" s="21"/>
      <c r="E1" s="21"/>
      <c r="F1" s="21"/>
    </row>
    <row r="2" spans="1:6" x14ac:dyDescent="0.25">
      <c r="B2" s="22" t="s">
        <v>1</v>
      </c>
      <c r="C2" s="23" t="s">
        <v>20</v>
      </c>
      <c r="E2" s="21"/>
      <c r="F2" s="21"/>
    </row>
    <row r="3" spans="1:6" x14ac:dyDescent="0.25">
      <c r="B3" s="21"/>
      <c r="C3" s="21"/>
      <c r="D3" s="21"/>
      <c r="E3" s="21"/>
      <c r="F3" s="21"/>
    </row>
    <row r="4" spans="1:6" x14ac:dyDescent="0.25">
      <c r="B4" s="39" t="s">
        <v>2</v>
      </c>
      <c r="C4" s="40" t="s">
        <v>3</v>
      </c>
      <c r="D4" s="40" t="s">
        <v>4</v>
      </c>
      <c r="E4" s="40" t="s">
        <v>5</v>
      </c>
      <c r="F4" s="21"/>
    </row>
    <row r="5" spans="1:6" x14ac:dyDescent="0.25">
      <c r="A5" s="28"/>
      <c r="B5" s="3" t="s">
        <v>6</v>
      </c>
      <c r="C5" s="24">
        <f>Hoja2!F$5*Hoja2!D5</f>
        <v>92.043282169622444</v>
      </c>
      <c r="D5" s="24">
        <f>C5/100</f>
        <v>0.92043282169622442</v>
      </c>
      <c r="E5" s="25">
        <f t="shared" ref="E5:E14" si="0">D5/D$15</f>
        <v>2.1505439759257585E-2</v>
      </c>
      <c r="F5" s="21"/>
    </row>
    <row r="6" spans="1:6" x14ac:dyDescent="0.25">
      <c r="A6" s="29"/>
      <c r="B6" s="3" t="s">
        <v>7</v>
      </c>
      <c r="C6" s="24">
        <f>Hoja2!F$5*Hoja2!D6</f>
        <v>295.58922477543388</v>
      </c>
      <c r="D6" s="24">
        <f t="shared" ref="D6:D14" si="1">C6/100</f>
        <v>2.9558922477543388</v>
      </c>
      <c r="E6" s="25">
        <f t="shared" si="0"/>
        <v>6.9062902984914479E-2</v>
      </c>
      <c r="F6" s="21"/>
    </row>
    <row r="7" spans="1:6" x14ac:dyDescent="0.25">
      <c r="A7" s="30"/>
      <c r="B7" s="3" t="s">
        <v>8</v>
      </c>
      <c r="C7" s="24">
        <f>Hoja2!F$5*Hoja2!D7</f>
        <v>2.0268983480280744</v>
      </c>
      <c r="D7" s="24">
        <f t="shared" si="1"/>
        <v>2.0268983480280743E-2</v>
      </c>
      <c r="E7" s="25">
        <f t="shared" si="0"/>
        <v>4.7357438038039129E-4</v>
      </c>
      <c r="F7" s="21"/>
    </row>
    <row r="8" spans="1:6" x14ac:dyDescent="0.25">
      <c r="A8" s="31"/>
      <c r="B8" s="3" t="s">
        <v>9</v>
      </c>
      <c r="C8" s="24">
        <f>Hoja2!F$5*Hoja2!D8</f>
        <v>336.22949447410815</v>
      </c>
      <c r="D8" s="24">
        <f t="shared" si="1"/>
        <v>3.3622949447410817</v>
      </c>
      <c r="E8" s="25">
        <f t="shared" si="0"/>
        <v>7.855829310142716E-2</v>
      </c>
      <c r="F8" s="21"/>
    </row>
    <row r="9" spans="1:6" x14ac:dyDescent="0.25">
      <c r="A9" s="32"/>
      <c r="B9" s="3" t="s">
        <v>10</v>
      </c>
      <c r="C9" s="24">
        <f>Hoja2!F$5*Hoja2!D9</f>
        <v>94.963410213262918</v>
      </c>
      <c r="D9" s="24">
        <f t="shared" si="1"/>
        <v>0.94963410213262922</v>
      </c>
      <c r="E9" s="25">
        <f t="shared" si="0"/>
        <v>2.2187712666650219E-2</v>
      </c>
      <c r="F9" s="21"/>
    </row>
    <row r="10" spans="1:6" x14ac:dyDescent="0.25">
      <c r="A10" s="33"/>
      <c r="B10" s="3" t="s">
        <v>11</v>
      </c>
      <c r="C10" s="24">
        <f>Hoja2!F$5*Hoja2!D10</f>
        <v>4.4177907413237181</v>
      </c>
      <c r="D10" s="24">
        <f t="shared" si="1"/>
        <v>4.4177907413237183E-2</v>
      </c>
      <c r="E10" s="25">
        <f t="shared" si="0"/>
        <v>1.0321940984401212E-3</v>
      </c>
      <c r="F10" s="21"/>
    </row>
    <row r="11" spans="1:6" x14ac:dyDescent="0.25">
      <c r="A11" s="34"/>
      <c r="B11" s="3" t="s">
        <v>12</v>
      </c>
      <c r="C11" s="24">
        <f>Hoja2!F$5*Hoja2!D11</f>
        <v>2774.8855790967687</v>
      </c>
      <c r="D11" s="24">
        <f t="shared" si="1"/>
        <v>27.748855790967685</v>
      </c>
      <c r="E11" s="25">
        <f t="shared" si="0"/>
        <v>0.64833775212541334</v>
      </c>
      <c r="F11" s="21"/>
    </row>
    <row r="12" spans="1:6" x14ac:dyDescent="0.25">
      <c r="A12" s="35"/>
      <c r="B12" s="3" t="s">
        <v>13</v>
      </c>
      <c r="C12" s="24">
        <f>Hoja2!F$5*Hoja2!D12</f>
        <v>1.328827576282867</v>
      </c>
      <c r="D12" s="24">
        <f t="shared" si="1"/>
        <v>1.328827576282867E-2</v>
      </c>
      <c r="E12" s="25">
        <f t="shared" si="0"/>
        <v>3.1047373277637085E-4</v>
      </c>
      <c r="F12" s="21"/>
    </row>
    <row r="13" spans="1:6" x14ac:dyDescent="0.25">
      <c r="A13" s="36"/>
      <c r="B13" s="3" t="s">
        <v>14</v>
      </c>
      <c r="C13" s="24">
        <f>Hoja2!F$5*Hoja2!D13</f>
        <v>634.59904105747648</v>
      </c>
      <c r="D13" s="24">
        <f t="shared" si="1"/>
        <v>6.3459904105747649</v>
      </c>
      <c r="E13" s="25">
        <f t="shared" si="0"/>
        <v>0.14827080398539175</v>
      </c>
      <c r="F13" s="21"/>
    </row>
    <row r="14" spans="1:6" x14ac:dyDescent="0.25">
      <c r="A14" s="37"/>
      <c r="B14" s="3" t="s">
        <v>15</v>
      </c>
      <c r="C14" s="24">
        <f>Hoja2!F$5*Hoja2!D14</f>
        <v>43.916451547692652</v>
      </c>
      <c r="D14" s="24">
        <f t="shared" si="1"/>
        <v>0.43916451547692653</v>
      </c>
      <c r="E14" s="25">
        <f t="shared" si="0"/>
        <v>1.0260853165348752E-2</v>
      </c>
      <c r="F14" s="21"/>
    </row>
    <row r="15" spans="1:6" x14ac:dyDescent="0.25">
      <c r="B15" s="41" t="s">
        <v>16</v>
      </c>
      <c r="C15" s="42">
        <f>SUM(C5:C14)</f>
        <v>4280</v>
      </c>
      <c r="D15" s="42">
        <f>SUM(D5:D14)</f>
        <v>42.79999999999999</v>
      </c>
      <c r="E15" s="43">
        <f>SUM(E5:E14)</f>
        <v>1.0000000000000002</v>
      </c>
      <c r="F15" s="21"/>
    </row>
    <row r="16" spans="1:6" x14ac:dyDescent="0.25">
      <c r="B16" s="21"/>
      <c r="C16" s="21"/>
      <c r="D16" s="4"/>
      <c r="E16" s="4"/>
      <c r="F16" s="21"/>
    </row>
    <row r="17" spans="1:19" x14ac:dyDescent="0.25">
      <c r="B17" s="39" t="s">
        <v>2</v>
      </c>
      <c r="C17" s="40" t="s">
        <v>3</v>
      </c>
      <c r="D17" s="44" t="s">
        <v>4</v>
      </c>
      <c r="E17" s="44" t="s">
        <v>5</v>
      </c>
      <c r="F17" s="21"/>
    </row>
    <row r="18" spans="1:19" x14ac:dyDescent="0.25">
      <c r="A18" s="38"/>
      <c r="B18" s="26" t="s">
        <v>17</v>
      </c>
      <c r="C18" s="24">
        <f>C6+C7+C8+C9</f>
        <v>728.80902781083296</v>
      </c>
      <c r="D18" s="4">
        <f>C18/100</f>
        <v>7.2880902781083297</v>
      </c>
      <c r="E18" s="25">
        <f>D18/D$20</f>
        <v>0.17028248313337219</v>
      </c>
      <c r="F18" s="21"/>
    </row>
    <row r="19" spans="1:19" x14ac:dyDescent="0.25">
      <c r="A19" s="34"/>
      <c r="B19" s="27" t="s">
        <v>18</v>
      </c>
      <c r="C19" s="24">
        <f>C5+C10+C11+C12+C13+C14</f>
        <v>3551.190972189167</v>
      </c>
      <c r="D19" s="4">
        <f>C19/100</f>
        <v>35.511909721891669</v>
      </c>
      <c r="E19" s="25">
        <f>D19/D$20</f>
        <v>0.82971751686662787</v>
      </c>
      <c r="F19" s="21"/>
    </row>
    <row r="20" spans="1:19" x14ac:dyDescent="0.25">
      <c r="B20" s="45" t="s">
        <v>16</v>
      </c>
      <c r="C20" s="42">
        <f>SUM(C18:C19)</f>
        <v>4280</v>
      </c>
      <c r="D20" s="44">
        <f>SUM(D18:D19)</f>
        <v>42.8</v>
      </c>
      <c r="E20" s="43">
        <f>SUM(E18:E19)</f>
        <v>1</v>
      </c>
      <c r="F20" s="21"/>
    </row>
    <row r="21" spans="1:19" x14ac:dyDescent="0.25">
      <c r="B21" s="21"/>
      <c r="C21" s="21"/>
      <c r="D21" s="21"/>
      <c r="E21" s="21"/>
      <c r="F21" s="21"/>
    </row>
    <row r="22" spans="1:19" x14ac:dyDescent="0.25">
      <c r="B22" s="21"/>
      <c r="C22" s="21"/>
      <c r="D22" s="21"/>
      <c r="E22" s="21"/>
      <c r="F22" s="21"/>
    </row>
    <row r="23" spans="1:19" x14ac:dyDescent="0.25">
      <c r="B23" s="21"/>
      <c r="C23" s="21"/>
      <c r="D23" s="21"/>
      <c r="E23" s="21"/>
      <c r="F23" s="21"/>
      <c r="R23" s="3"/>
      <c r="S23" s="4"/>
    </row>
    <row r="24" spans="1:19" x14ac:dyDescent="0.25">
      <c r="B24" s="21"/>
      <c r="C24" s="21"/>
      <c r="D24" s="21"/>
      <c r="E24" s="21"/>
      <c r="F24" s="21"/>
      <c r="R24" s="3"/>
      <c r="S24" s="4"/>
    </row>
    <row r="25" spans="1:19" x14ac:dyDescent="0.25">
      <c r="B25" s="21"/>
      <c r="C25" s="21"/>
      <c r="D25" s="21"/>
      <c r="E25" s="21"/>
      <c r="F25" s="21"/>
      <c r="R25" s="3"/>
      <c r="S25" s="4"/>
    </row>
    <row r="26" spans="1:19" x14ac:dyDescent="0.25">
      <c r="R26" s="3"/>
      <c r="S26" s="4"/>
    </row>
    <row r="27" spans="1:19" x14ac:dyDescent="0.25">
      <c r="R27" s="3"/>
      <c r="S27" s="4"/>
    </row>
    <row r="28" spans="1:19" x14ac:dyDescent="0.25">
      <c r="R28" s="3"/>
      <c r="S28" s="4"/>
    </row>
    <row r="29" spans="1:19" x14ac:dyDescent="0.25">
      <c r="R29" s="3"/>
      <c r="S29" s="4"/>
    </row>
    <row r="30" spans="1:19" x14ac:dyDescent="0.25">
      <c r="R30" s="3"/>
      <c r="S30" s="4"/>
    </row>
    <row r="31" spans="1:19" x14ac:dyDescent="0.25">
      <c r="R31" s="3"/>
      <c r="S31" s="4"/>
    </row>
    <row r="32" spans="1:19" x14ac:dyDescent="0.25">
      <c r="R32" s="3"/>
      <c r="S32" s="4"/>
    </row>
    <row r="33" spans="18:19" x14ac:dyDescent="0.25">
      <c r="R33" s="3"/>
      <c r="S33" s="4"/>
    </row>
    <row r="34" spans="18:19" x14ac:dyDescent="0.25">
      <c r="R34" s="3"/>
      <c r="S34" s="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workbookViewId="0">
      <selection activeCell="G14" sqref="G14"/>
    </sheetView>
  </sheetViews>
  <sheetFormatPr baseColWidth="10" defaultColWidth="9.140625" defaultRowHeight="15" x14ac:dyDescent="0.25"/>
  <cols>
    <col min="1" max="1" width="32.5703125" bestFit="1" customWidth="1"/>
  </cols>
  <sheetData>
    <row r="3" spans="1:6" ht="15.75" thickBot="1" x14ac:dyDescent="0.3"/>
    <row r="4" spans="1:6" ht="15.75" thickBot="1" x14ac:dyDescent="0.3">
      <c r="A4" s="12" t="s">
        <v>2</v>
      </c>
      <c r="B4" s="13" t="s">
        <v>3</v>
      </c>
      <c r="C4" s="14" t="s">
        <v>4</v>
      </c>
      <c r="D4" s="15" t="s">
        <v>5</v>
      </c>
      <c r="F4" s="20" t="s">
        <v>21</v>
      </c>
    </row>
    <row r="5" spans="1:6" x14ac:dyDescent="0.25">
      <c r="A5" s="16" t="s">
        <v>6</v>
      </c>
      <c r="B5" s="17">
        <v>92.297658238599993</v>
      </c>
      <c r="C5" s="17">
        <f>B5/100</f>
        <v>0.92297658238599989</v>
      </c>
      <c r="D5" s="18">
        <f t="shared" ref="D5:D14" si="0">C5/C$15</f>
        <v>2.1505439759257582E-2</v>
      </c>
      <c r="F5">
        <v>4280</v>
      </c>
    </row>
    <row r="6" spans="1:6" x14ac:dyDescent="0.25">
      <c r="A6" s="2" t="s">
        <v>7</v>
      </c>
      <c r="B6" s="7">
        <v>296.40613203100003</v>
      </c>
      <c r="C6" s="7">
        <f t="shared" ref="C6:C14" si="1">B6/100</f>
        <v>2.9640613203100004</v>
      </c>
      <c r="D6" s="19">
        <f t="shared" si="0"/>
        <v>6.9062902984914451E-2</v>
      </c>
    </row>
    <row r="7" spans="1:6" x14ac:dyDescent="0.25">
      <c r="A7" s="2" t="s">
        <v>8</v>
      </c>
      <c r="B7" s="7">
        <v>2.0325000000100002</v>
      </c>
      <c r="C7" s="7">
        <f t="shared" si="1"/>
        <v>2.0325000000100003E-2</v>
      </c>
      <c r="D7" s="19">
        <f t="shared" si="0"/>
        <v>4.7357438038039118E-4</v>
      </c>
    </row>
    <row r="8" spans="1:6" x14ac:dyDescent="0.25">
      <c r="A8" s="2" t="s">
        <v>9</v>
      </c>
      <c r="B8" s="7">
        <v>337.15871749899998</v>
      </c>
      <c r="C8" s="7">
        <f t="shared" si="1"/>
        <v>3.3715871749899997</v>
      </c>
      <c r="D8" s="19">
        <f t="shared" si="0"/>
        <v>7.8558293101427132E-2</v>
      </c>
    </row>
    <row r="9" spans="1:6" x14ac:dyDescent="0.25">
      <c r="A9" s="2" t="s">
        <v>10</v>
      </c>
      <c r="B9" s="7">
        <v>95.2258565148</v>
      </c>
      <c r="C9" s="7">
        <f t="shared" si="1"/>
        <v>0.952258565148</v>
      </c>
      <c r="D9" s="19">
        <f t="shared" si="0"/>
        <v>2.2187712666650216E-2</v>
      </c>
    </row>
    <row r="10" spans="1:6" x14ac:dyDescent="0.25">
      <c r="A10" s="2" t="s">
        <v>11</v>
      </c>
      <c r="B10" s="7">
        <v>4.4300000000099997</v>
      </c>
      <c r="C10" s="7">
        <f t="shared" si="1"/>
        <v>4.4300000000099996E-2</v>
      </c>
      <c r="D10" s="19">
        <f t="shared" si="0"/>
        <v>1.032194098440121E-3</v>
      </c>
    </row>
    <row r="11" spans="1:6" x14ac:dyDescent="0.25">
      <c r="A11" s="2" t="s">
        <v>12</v>
      </c>
      <c r="B11" s="7">
        <v>2782.5544112900002</v>
      </c>
      <c r="C11" s="7">
        <f t="shared" si="1"/>
        <v>27.825544112900001</v>
      </c>
      <c r="D11" s="19">
        <f t="shared" si="0"/>
        <v>0.64833775212541322</v>
      </c>
    </row>
    <row r="12" spans="1:6" x14ac:dyDescent="0.25">
      <c r="A12" s="2" t="s">
        <v>13</v>
      </c>
      <c r="B12" s="7">
        <v>1.33250000003</v>
      </c>
      <c r="C12" s="7">
        <f t="shared" si="1"/>
        <v>1.33250000003E-2</v>
      </c>
      <c r="D12" s="19">
        <f t="shared" si="0"/>
        <v>3.104737327763708E-4</v>
      </c>
    </row>
    <row r="13" spans="1:6" x14ac:dyDescent="0.25">
      <c r="A13" s="2" t="s">
        <v>14</v>
      </c>
      <c r="B13" s="7">
        <v>636.35285519399997</v>
      </c>
      <c r="C13" s="7">
        <f t="shared" si="1"/>
        <v>6.36352855194</v>
      </c>
      <c r="D13" s="19">
        <f t="shared" si="0"/>
        <v>0.14827080398539169</v>
      </c>
    </row>
    <row r="14" spans="1:6" x14ac:dyDescent="0.25">
      <c r="A14" s="9" t="s">
        <v>15</v>
      </c>
      <c r="B14" s="10">
        <v>44.037821560200001</v>
      </c>
      <c r="C14" s="10">
        <f t="shared" si="1"/>
        <v>0.44037821560200002</v>
      </c>
      <c r="D14" s="11">
        <f t="shared" si="0"/>
        <v>1.0260853165348751E-2</v>
      </c>
    </row>
    <row r="15" spans="1:6" ht="15.75" thickBot="1" x14ac:dyDescent="0.3">
      <c r="A15" s="5" t="s">
        <v>16</v>
      </c>
      <c r="B15" s="6">
        <f>SUM(B5:B14)</f>
        <v>4291.8284523276507</v>
      </c>
      <c r="C15" s="8">
        <f>SUM(C5:C14)</f>
        <v>42.918284523276505</v>
      </c>
      <c r="D15" s="1">
        <f>SUM(D5:D14)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2015-04-27T19:05:00Z</dcterms:modified>
</cp:coreProperties>
</file>